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  <sheet state="visible" name="GPS coordinates" sheetId="2" r:id="rId4"/>
  </sheets>
  <definedNames/>
  <calcPr/>
</workbook>
</file>

<file path=xl/sharedStrings.xml><?xml version="1.0" encoding="utf-8"?>
<sst xmlns="http://schemas.openxmlformats.org/spreadsheetml/2006/main" count="1021" uniqueCount="301">
  <si>
    <t>Civic Center</t>
  </si>
  <si>
    <t>38 20 34 N</t>
  </si>
  <si>
    <t>122 41 10 W</t>
  </si>
  <si>
    <t>FOP</t>
  </si>
  <si>
    <t>38 20 42 N</t>
  </si>
  <si>
    <t>122 35 32 W</t>
  </si>
  <si>
    <t>Sediment Basin</t>
  </si>
  <si>
    <t>38 21 58 N</t>
  </si>
  <si>
    <t>122 39 59 W</t>
  </si>
  <si>
    <t>all units mg/kg</t>
  </si>
  <si>
    <t>File Folder</t>
  </si>
  <si>
    <t>KFC</t>
  </si>
  <si>
    <t>38 20 37 N</t>
  </si>
  <si>
    <t>122 42 40 W</t>
  </si>
  <si>
    <t>Vineyard</t>
  </si>
  <si>
    <t>Cows</t>
  </si>
  <si>
    <t>Laguna bridge</t>
  </si>
  <si>
    <t>2016 site 1</t>
  </si>
  <si>
    <t>2016 site 2</t>
  </si>
  <si>
    <t>2016 site 3</t>
  </si>
  <si>
    <t>2016 site 4</t>
  </si>
  <si>
    <t>2016 site 5</t>
  </si>
  <si>
    <t>2016 site 6</t>
  </si>
  <si>
    <t>2016 site 7</t>
  </si>
  <si>
    <t>2017 wilfred channel</t>
  </si>
  <si>
    <t xml:space="preserve">Crane Creek </t>
  </si>
  <si>
    <t>Date sampled</t>
  </si>
  <si>
    <t>water or soil?</t>
  </si>
  <si>
    <t>location</t>
  </si>
  <si>
    <t>TKN</t>
  </si>
  <si>
    <t>Tot N</t>
  </si>
  <si>
    <t>Nitrite</t>
  </si>
  <si>
    <t>Nitrate</t>
  </si>
  <si>
    <t>Phosphorus</t>
  </si>
  <si>
    <t>Total Dissolved Solids</t>
  </si>
  <si>
    <t>Ammonia N</t>
  </si>
  <si>
    <t>Five Creek</t>
  </si>
  <si>
    <t>Hinebaugh Creek</t>
  </si>
  <si>
    <t>Coleman Creek</t>
  </si>
  <si>
    <t>2017 Country Club</t>
  </si>
  <si>
    <t>Ammonia N Unionized</t>
  </si>
  <si>
    <t>2017 Paulin Creek</t>
  </si>
  <si>
    <t>2017 Mark West Creek</t>
  </si>
  <si>
    <t>2018 Matanzas Creek</t>
  </si>
  <si>
    <t>2018 Cook Creek</t>
  </si>
  <si>
    <t>2018 Brush Creek</t>
  </si>
  <si>
    <t>2018 Site 1</t>
  </si>
  <si>
    <t>38 21 8.740 N 122 44 43.400 W</t>
  </si>
  <si>
    <t>2018 Site 2</t>
  </si>
  <si>
    <t>38 21 08.534 N 122 44 35.207 W</t>
  </si>
  <si>
    <t>2018 Site 3</t>
  </si>
  <si>
    <t>38 21 08.555 N 122 44 32.374 W</t>
  </si>
  <si>
    <t>2018 Site 4</t>
  </si>
  <si>
    <t>38 21 08.341 N 122 44 25.519 W</t>
  </si>
  <si>
    <t>2018 site 5</t>
  </si>
  <si>
    <t>38 21 10.428 N 122 44 21.537 W</t>
  </si>
  <si>
    <t>2018 site 6</t>
  </si>
  <si>
    <t>38 20' 58.206 N 122 43' 50.246 W</t>
  </si>
  <si>
    <t>Copeland Creek @ SSU</t>
  </si>
  <si>
    <t>Copeland Creek @ Commerce</t>
  </si>
  <si>
    <t>Copeland Creek @ Laguana Rd</t>
  </si>
  <si>
    <t>Laguna @ Stony Pt Rd</t>
  </si>
  <si>
    <t xml:space="preserve">water </t>
  </si>
  <si>
    <t>nd</t>
  </si>
  <si>
    <t>water</t>
  </si>
  <si>
    <t>First Flush&gt;</t>
  </si>
  <si>
    <t>LAguna @ Stony Pt Rd</t>
  </si>
  <si>
    <t xml:space="preserve">nd </t>
  </si>
  <si>
    <t>Copeland Creek @SSU</t>
  </si>
  <si>
    <t>Copeland Creek @Laguna Rd</t>
  </si>
  <si>
    <t>Copeland Creek @sSU</t>
  </si>
  <si>
    <t>Copeland Creek @ssu</t>
  </si>
  <si>
    <t>Spring 2015</t>
  </si>
  <si>
    <t>Copeland Creek @Commerce</t>
  </si>
  <si>
    <t xml:space="preserve">Copeland Creek @ Laguna </t>
  </si>
  <si>
    <t>Laguna @Stony point rd</t>
  </si>
  <si>
    <t>Copeland Creek @ commerce</t>
  </si>
  <si>
    <t>Copeland Creek @Laguna rd</t>
  </si>
  <si>
    <t>n/a</t>
  </si>
  <si>
    <t>Copeland Creek @LAguna rd</t>
  </si>
  <si>
    <t>LAguna @Stony point rd</t>
  </si>
  <si>
    <t>Copland Creek @ commerce</t>
  </si>
  <si>
    <t>Copland Creek @laguna rd</t>
  </si>
  <si>
    <t>Comments</t>
  </si>
  <si>
    <t>Spring 2016</t>
  </si>
  <si>
    <t>soil</t>
  </si>
  <si>
    <t>Site 1 nitrogen in stream</t>
  </si>
  <si>
    <t>(sive&amp; Shaker used)</t>
  </si>
  <si>
    <t>Site 1 Phosphorus in stream</t>
  </si>
  <si>
    <t>soils</t>
  </si>
  <si>
    <t xml:space="preserve">Site 4 Nitrogen in </t>
  </si>
  <si>
    <t>Site 4 Phosphorus in stream</t>
  </si>
  <si>
    <t>Site 5 Nitrogen in stream</t>
  </si>
  <si>
    <t>Site 5 Phosphorus in stream</t>
  </si>
  <si>
    <t>Site 5 Nitrogen out stream</t>
  </si>
  <si>
    <t>Site 5 Phosphorus out stream</t>
  </si>
  <si>
    <t>Site 1 Nitrogen out-S</t>
  </si>
  <si>
    <t>SIte 1 phosphorus out-S</t>
  </si>
  <si>
    <t>site 2 nitrogen out-S</t>
  </si>
  <si>
    <t>Site 2 phosphorus out-S</t>
  </si>
  <si>
    <t xml:space="preserve">site 2 nitrogen out </t>
  </si>
  <si>
    <t>site 6 nitrogen out</t>
  </si>
  <si>
    <t>site 6 phosphorus out</t>
  </si>
  <si>
    <t>site 7 nitrogen in stream</t>
  </si>
  <si>
    <t>site 7 phosphorus in stream</t>
  </si>
  <si>
    <t>site 3 Nitrogen in</t>
  </si>
  <si>
    <t xml:space="preserve"> site 3 Phosphorus in </t>
  </si>
  <si>
    <t>site 3 Nitrogen out</t>
  </si>
  <si>
    <t xml:space="preserve">site 3 Phosphorus out </t>
  </si>
  <si>
    <t>site 4 Phosphorus stream</t>
  </si>
  <si>
    <t>Fall 2016</t>
  </si>
  <si>
    <t>KFC A</t>
  </si>
  <si>
    <t>KFC B</t>
  </si>
  <si>
    <t>Laguna Bridge A</t>
  </si>
  <si>
    <t>Laguna Bridge B</t>
  </si>
  <si>
    <t>Laguna Cows A</t>
  </si>
  <si>
    <t>Laguna Cows B</t>
  </si>
  <si>
    <t>Sed Basin Downstream A</t>
  </si>
  <si>
    <t>Sed Basin Downstream B</t>
  </si>
  <si>
    <t>Sed Basin Upstream A</t>
  </si>
  <si>
    <t>Sed Basin Upstream B</t>
  </si>
  <si>
    <t>Community Center A</t>
  </si>
  <si>
    <t>Community Center B</t>
  </si>
  <si>
    <t>FOP  A</t>
  </si>
  <si>
    <t>Vineyard B</t>
  </si>
  <si>
    <t>Vineyard A</t>
  </si>
  <si>
    <t>FOP  B</t>
  </si>
  <si>
    <t>Spring 2017</t>
  </si>
  <si>
    <t xml:space="preserve">Wilfred Channel </t>
  </si>
  <si>
    <t>dnq</t>
  </si>
  <si>
    <t xml:space="preserve">Sediment Basin  </t>
  </si>
  <si>
    <t>TKN 1.8</t>
  </si>
  <si>
    <t>Laguna Bridge</t>
  </si>
  <si>
    <t>TKN 1.9</t>
  </si>
  <si>
    <t>Community CTR Copeland Creek</t>
  </si>
  <si>
    <t>tkn 1.2</t>
  </si>
  <si>
    <t xml:space="preserve">soils </t>
  </si>
  <si>
    <t xml:space="preserve">Laguna Bridge - no sieve </t>
  </si>
  <si>
    <t xml:space="preserve">low sample volume </t>
  </si>
  <si>
    <t>vineyard 63 micron</t>
  </si>
  <si>
    <t>five Creek 63 micron</t>
  </si>
  <si>
    <t>Five Creek 500 micron</t>
  </si>
  <si>
    <t>KFC 500 micron</t>
  </si>
  <si>
    <t xml:space="preserve">KFC 63 micron </t>
  </si>
  <si>
    <t>UL1 63 microns</t>
  </si>
  <si>
    <t>Hinebaugh 63 mcron</t>
  </si>
  <si>
    <t>crane 63 micron</t>
  </si>
  <si>
    <t>UL2 63 micron</t>
  </si>
  <si>
    <t xml:space="preserve">Coleman 63 mcron </t>
  </si>
  <si>
    <t>DNQ (.16)</t>
  </si>
  <si>
    <t>DNQ (.48)</t>
  </si>
  <si>
    <t>DNQ(.24)</t>
  </si>
  <si>
    <t>Country Club</t>
  </si>
  <si>
    <t>DNQ (.21)</t>
  </si>
  <si>
    <t xml:space="preserve">Five Creek </t>
  </si>
  <si>
    <t xml:space="preserve">Coleman Creek </t>
  </si>
  <si>
    <t>DNQ (.09)</t>
  </si>
  <si>
    <t>DNQ (.006)</t>
  </si>
  <si>
    <t>DNQ (.12)</t>
  </si>
  <si>
    <t>DNQ (.007)</t>
  </si>
  <si>
    <t>DNQ(.16)</t>
  </si>
  <si>
    <t>DNQ(.071)</t>
  </si>
  <si>
    <t>Hinebaugh</t>
  </si>
  <si>
    <t>Laguna</t>
  </si>
  <si>
    <t>DNQ (.072)</t>
  </si>
  <si>
    <t>DNQ(.083)</t>
  </si>
  <si>
    <t>miss label</t>
  </si>
  <si>
    <t>DNQ (.15)</t>
  </si>
  <si>
    <t xml:space="preserve">Fall 2017 </t>
  </si>
  <si>
    <t>N-200ft 1/3</t>
  </si>
  <si>
    <t>N-200ft 2/3</t>
  </si>
  <si>
    <t>DNQ (.22)</t>
  </si>
  <si>
    <t>S- 200ft 1/3</t>
  </si>
  <si>
    <t>S- 200ft 2/3</t>
  </si>
  <si>
    <t>N- 400ft 1/3</t>
  </si>
  <si>
    <t>N- 400ft 2/3</t>
  </si>
  <si>
    <t>S- 400ft 1/3</t>
  </si>
  <si>
    <t>S- 400ft 2/3</t>
  </si>
  <si>
    <t>DNQ (.44)</t>
  </si>
  <si>
    <t>N-600ft 1/3</t>
  </si>
  <si>
    <t>N-600ft 2/3</t>
  </si>
  <si>
    <t>S-600ft 1/3</t>
  </si>
  <si>
    <t>S-600ft 2/3</t>
  </si>
  <si>
    <t>N-800ft 1/3</t>
  </si>
  <si>
    <t>DNQ(.18)</t>
  </si>
  <si>
    <t>N-800ft 2/3</t>
  </si>
  <si>
    <t>S-800ft 1/3</t>
  </si>
  <si>
    <t>DNQ (.43)</t>
  </si>
  <si>
    <t>S-800ft 2/3</t>
  </si>
  <si>
    <t>DNQ (.37)</t>
  </si>
  <si>
    <t>Country Club sample 1 1-2 in</t>
  </si>
  <si>
    <t>Country Club sample 1 6-8 in</t>
  </si>
  <si>
    <t>DNQ (.18)</t>
  </si>
  <si>
    <t>Country Club sample 2 1-2 in</t>
  </si>
  <si>
    <t>Country Club sample 2 6-8 in.</t>
  </si>
  <si>
    <t>DNQ (.39)</t>
  </si>
  <si>
    <t>DNQ (.31)</t>
  </si>
  <si>
    <t xml:space="preserve">S-200ft 1/3 0-1 in </t>
  </si>
  <si>
    <t xml:space="preserve">S-200ft 1/3 4-5 in </t>
  </si>
  <si>
    <t xml:space="preserve">N-200ft 1/3 1-2 in. </t>
  </si>
  <si>
    <t>N- 200ft 1/3 6-8 in.</t>
  </si>
  <si>
    <t>N-200ft 2/3 1-2 in.</t>
  </si>
  <si>
    <t>DNQ (.23)</t>
  </si>
  <si>
    <t>N-200ft 2/3 6-8 in.</t>
  </si>
  <si>
    <t>DNQ (.10)</t>
  </si>
  <si>
    <t>DNQ (.19)</t>
  </si>
  <si>
    <t>S- 200ft 2/3 6-8 in</t>
  </si>
  <si>
    <t>S- 800ft 2/3 6-8 in</t>
  </si>
  <si>
    <t>S-800ft 2/3 1-2 in</t>
  </si>
  <si>
    <t>S-800ft 1/3 4-5 in.</t>
  </si>
  <si>
    <t>S- 800ft 1/3 1-2 in.</t>
  </si>
  <si>
    <t>N-800ft 1/3 1-2 in</t>
  </si>
  <si>
    <t xml:space="preserve">N-800ft 1/3 6-8 in </t>
  </si>
  <si>
    <t>N-800 ft 2/3 6-8 n</t>
  </si>
  <si>
    <t>N-800 ft 2/3 1-2 in</t>
  </si>
  <si>
    <t>DNQ(.49)</t>
  </si>
  <si>
    <t>N-200 1/3 top 2 in.</t>
  </si>
  <si>
    <t>N-200 1/3 6-8 in.</t>
  </si>
  <si>
    <t>DNQ (.32)</t>
  </si>
  <si>
    <t>N-200 1/3 11-12 in.</t>
  </si>
  <si>
    <t>N-200 2/3 top 2in.</t>
  </si>
  <si>
    <t>N-200 2/3 6-8 in.</t>
  </si>
  <si>
    <t>N-800 1/3 top 2 in.</t>
  </si>
  <si>
    <t>N-800 1/3 6-8 in.</t>
  </si>
  <si>
    <t>N-800 2/3 top 2 in</t>
  </si>
  <si>
    <t>DNQ (.25)</t>
  </si>
  <si>
    <t>N-800 2/3 6-8 in</t>
  </si>
  <si>
    <t>S-800 1/3 top 2 in.</t>
  </si>
  <si>
    <t>S-800 1/3 6-8 in.</t>
  </si>
  <si>
    <t>S-800 2/3 top 2 in.</t>
  </si>
  <si>
    <t>S-800 2/3 6-8 in.</t>
  </si>
  <si>
    <t>S-200 1/3 top 2 in.</t>
  </si>
  <si>
    <t>S-200 1/3 6-8 in.</t>
  </si>
  <si>
    <t>DNQ(.21)</t>
  </si>
  <si>
    <t>S-200 2/3 top 2 in.</t>
  </si>
  <si>
    <t>S- 200 2/3 6-8 in.</t>
  </si>
  <si>
    <t>Mark West 1in wet</t>
  </si>
  <si>
    <t>DNQ( .32)</t>
  </si>
  <si>
    <t>Mark West 1in dry</t>
  </si>
  <si>
    <t>Crane Creek 1</t>
  </si>
  <si>
    <t>Crane Creek 2</t>
  </si>
  <si>
    <t>Crane Creek 3</t>
  </si>
  <si>
    <t>DNQ (260)</t>
  </si>
  <si>
    <t>DNQ (.49)</t>
  </si>
  <si>
    <t>Hinebaugh N 1-2 in.</t>
  </si>
  <si>
    <t>Hinebaugh N 6-8 in</t>
  </si>
  <si>
    <t>Hinebaugh S 1-2 in</t>
  </si>
  <si>
    <t>Hinebaugh S 6-8 in</t>
  </si>
  <si>
    <t>DNQ (.76)</t>
  </si>
  <si>
    <t>Spring 2018</t>
  </si>
  <si>
    <t>Chromium</t>
  </si>
  <si>
    <t>Copper</t>
  </si>
  <si>
    <t>Nickel</t>
  </si>
  <si>
    <t>Zinc</t>
  </si>
  <si>
    <t>Antimony</t>
  </si>
  <si>
    <t>Arsenic</t>
  </si>
  <si>
    <t>Beryllium</t>
  </si>
  <si>
    <t>Cadmium</t>
  </si>
  <si>
    <t>Lead</t>
  </si>
  <si>
    <t>Selenium</t>
  </si>
  <si>
    <t>Thallium</t>
  </si>
  <si>
    <t>Site 1, Paulin Creek</t>
  </si>
  <si>
    <t>ND</t>
  </si>
  <si>
    <t>DNQ</t>
  </si>
  <si>
    <t>Site 2, PC2</t>
  </si>
  <si>
    <t>Site 2 composite, PC2</t>
  </si>
  <si>
    <t>Site 3, PC1</t>
  </si>
  <si>
    <t>Site 4, MWC2</t>
  </si>
  <si>
    <t>Site 5, MWC1</t>
  </si>
  <si>
    <t>Site 5 comp, MWC1</t>
  </si>
  <si>
    <t>Site 6, MWC3</t>
  </si>
  <si>
    <t>Site 7, MWC4</t>
  </si>
  <si>
    <t>Matanzas Creek Comp</t>
  </si>
  <si>
    <t>Cook Creek Comp</t>
  </si>
  <si>
    <t>Brush Creek Comp</t>
  </si>
  <si>
    <t>Paulin Creek Comp</t>
  </si>
  <si>
    <t>filename NOP SSU 11_2_17.xlsx</t>
  </si>
  <si>
    <t>2018 data</t>
  </si>
  <si>
    <t>200 N 1/3 TOP 2IN</t>
  </si>
  <si>
    <t>200 N 1/3 6-8IN</t>
  </si>
  <si>
    <t>200 N 1/3 11-12IN</t>
  </si>
  <si>
    <t>200 N 2/3 TOP 2IN</t>
  </si>
  <si>
    <t>200 N 2/3 6-8IN</t>
  </si>
  <si>
    <t>800 N 1/3 TOP 2IN</t>
  </si>
  <si>
    <t>800 N 1/3 6-8IN</t>
  </si>
  <si>
    <t>800 N 2/3 TOP 2IN</t>
  </si>
  <si>
    <t>800 S 1/3 TOP 2IN</t>
  </si>
  <si>
    <t>800 S 1/3 6-8IN</t>
  </si>
  <si>
    <t>800 S 2/3 TOP 2IN</t>
  </si>
  <si>
    <t>800 S 2/3 6-8IN</t>
  </si>
  <si>
    <t>200 S 1/3 TOP 2IN</t>
  </si>
  <si>
    <t>200 S 1/3 6-8IN</t>
  </si>
  <si>
    <t>200 S 2/3 TOP 2IN</t>
  </si>
  <si>
    <t>200 S 2/3 6-8IN</t>
  </si>
  <si>
    <t>Fall 2018</t>
  </si>
  <si>
    <t>Site 1 21 08 740</t>
  </si>
  <si>
    <t>Site 2 21 08 740</t>
  </si>
  <si>
    <t>Site 3 21 08 555</t>
  </si>
  <si>
    <t>Site 4 21 08 341</t>
  </si>
  <si>
    <t>Site 5 21 10 428</t>
  </si>
  <si>
    <t>Site 6 20 58 206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</si>
</sst>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"/>
    <numFmt numFmtId="165" formatCode="m/d/yy"/>
    <numFmt numFmtId="166" formatCode="m/d/yyyy"/>
    <numFmt numFmtId="167" formatCode="mm/dd/yy"/>
  </numFmts>
  <fonts count="18">
    <font>
      <sz val="10.0"/>
      <color rgb="FF000000"/>
      <name val="Arial"/>
    </font>
    <font/>
    <font>
      <b/>
      <u/>
    </font>
    <font>
      <name val="Arial"/>
    </font>
    <font>
      <b/>
    </font>
    <font>
      <sz val="12.0"/>
      <color rgb="FF000000"/>
      <name val="Calibri"/>
    </font>
    <font>
      <u/>
      <color rgb="FF0000FF"/>
    </font>
    <font>
      <u/>
      <color rgb="FF0000FF"/>
    </font>
    <font>
      <u/>
      <color rgb="FF0000FF"/>
    </font>
    <font>
      <u/>
      <color rgb="FF000000"/>
      <name val="Roboto"/>
    </font>
    <font>
      <u/>
      <color rgb="FF0000FF"/>
      <name val="Arial"/>
    </font>
    <font>
      <color rgb="FF000000"/>
      <name val="Arial"/>
    </font>
    <font>
      <b/>
      <u/>
      <sz val="12.0"/>
      <color rgb="FF000000"/>
      <name val="Calibri"/>
    </font>
    <font>
      <b/>
      <u/>
    </font>
    <font>
      <b/>
      <sz val="12.0"/>
      <color rgb="FF000000"/>
      <name val="Calibri"/>
    </font>
    <font>
      <sz val="11.0"/>
      <color rgb="FF000000"/>
      <name val="Calibri"/>
    </font>
    <font>
      <b/>
      <u/>
      <sz val="12.0"/>
      <color rgb="FF000000"/>
      <name val="Calibri"/>
    </font>
    <font>
      <sz val="11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vertical="bottom"/>
    </xf>
    <xf borderId="0" fillId="0" fontId="4" numFmtId="0" xfId="0" applyAlignment="1" applyFont="1">
      <alignment readingOrder="0"/>
    </xf>
    <xf borderId="0" fillId="2" fontId="5" numFmtId="164" xfId="0" applyAlignment="1" applyFont="1" applyNumberFormat="1">
      <alignment readingOrder="0"/>
    </xf>
    <xf borderId="0" fillId="0" fontId="3" numFmtId="0" xfId="0" applyAlignment="1" applyFont="1">
      <alignment readingOrder="0" vertical="bottom"/>
    </xf>
    <xf borderId="0" fillId="2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7" numFmtId="165" xfId="0" applyAlignment="1" applyFont="1" applyNumberFormat="1">
      <alignment readingOrder="0"/>
    </xf>
    <xf borderId="0" fillId="0" fontId="1" numFmtId="165" xfId="0" applyAlignment="1" applyFont="1" applyNumberFormat="1">
      <alignment readingOrder="0"/>
    </xf>
    <xf borderId="0" fillId="0" fontId="1" numFmtId="166" xfId="0" applyAlignment="1" applyFont="1" applyNumberFormat="1">
      <alignment readingOrder="0"/>
    </xf>
    <xf borderId="0" fillId="0" fontId="1" numFmtId="165" xfId="0" applyAlignment="1" applyFont="1" applyNumberFormat="1">
      <alignment readingOrder="0"/>
    </xf>
    <xf borderId="0" fillId="0" fontId="8" numFmtId="167" xfId="0" applyAlignment="1" applyFont="1" applyNumberFormat="1">
      <alignment readingOrder="0"/>
    </xf>
    <xf borderId="0" fillId="0" fontId="1" numFmtId="167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3" fontId="9" numFmtId="165" xfId="0" applyAlignment="1" applyFill="1" applyFont="1" applyNumberFormat="1">
      <alignment readingOrder="0"/>
    </xf>
    <xf borderId="0" fillId="0" fontId="10" numFmtId="165" xfId="0" applyAlignment="1" applyFont="1" applyNumberFormat="1">
      <alignment readingOrder="0"/>
    </xf>
    <xf borderId="0" fillId="0" fontId="1" numFmtId="3" xfId="0" applyAlignment="1" applyFont="1" applyNumberFormat="1">
      <alignment readingOrder="0"/>
    </xf>
    <xf borderId="0" fillId="3" fontId="11" numFmtId="165" xfId="0" applyAlignment="1" applyFont="1" applyNumberFormat="1">
      <alignment horizontal="right" readingOrder="0"/>
    </xf>
    <xf borderId="0" fillId="3" fontId="12" numFmtId="0" xfId="0" applyAlignment="1" applyFont="1">
      <alignment readingOrder="0" shrinkToFit="0" vertical="bottom" wrapText="0"/>
    </xf>
    <xf borderId="0" fillId="0" fontId="13" numFmtId="0" xfId="0" applyFont="1"/>
    <xf borderId="0" fillId="3" fontId="14" numFmtId="165" xfId="0" applyAlignment="1" applyFont="1" applyNumberFormat="1">
      <alignment horizontal="right" readingOrder="0" shrinkToFit="0" vertical="bottom" wrapText="0"/>
    </xf>
    <xf borderId="0" fillId="3" fontId="14" numFmtId="0" xfId="0" applyAlignment="1" applyFont="1">
      <alignment readingOrder="0" shrinkToFit="0" vertical="bottom" wrapText="0"/>
    </xf>
    <xf borderId="0" fillId="3" fontId="5" numFmtId="0" xfId="0" applyAlignment="1" applyFont="1">
      <alignment horizontal="right" readingOrder="0" shrinkToFit="0" vertical="bottom" wrapText="0"/>
    </xf>
    <xf borderId="0" fillId="3" fontId="5" numFmtId="0" xfId="0" applyAlignment="1" applyFont="1">
      <alignment readingOrder="0" shrinkToFit="0" vertical="bottom" wrapText="0"/>
    </xf>
    <xf borderId="0" fillId="0" fontId="15" numFmtId="165" xfId="0" applyAlignment="1" applyFont="1" applyNumberFormat="1">
      <alignment horizontal="right" readingOrder="0" shrinkToFit="0" vertical="bottom" wrapText="0"/>
    </xf>
    <xf borderId="0" fillId="0" fontId="15" numFmtId="0" xfId="0" applyAlignment="1" applyFont="1">
      <alignment readingOrder="0" shrinkToFit="0" vertical="bottom" wrapText="0"/>
    </xf>
    <xf borderId="0" fillId="3" fontId="16" numFmtId="0" xfId="0" applyAlignment="1" applyFont="1">
      <alignment shrinkToFit="0" vertical="bottom" wrapText="0"/>
    </xf>
    <xf borderId="0" fillId="3" fontId="1" numFmtId="0" xfId="0" applyFont="1"/>
    <xf borderId="0" fillId="3" fontId="5" numFmtId="0" xfId="0" applyAlignment="1" applyFont="1">
      <alignment shrinkToFit="0" vertical="bottom" wrapText="0"/>
    </xf>
    <xf borderId="0" fillId="0" fontId="15" numFmtId="20" xfId="0" applyAlignment="1" applyFont="1" applyNumberFormat="1">
      <alignment readingOrder="0" shrinkToFit="0" vertical="bottom" wrapText="0"/>
    </xf>
    <xf borderId="0" fillId="0" fontId="17" numFmtId="165" xfId="0" applyAlignment="1" applyFont="1" applyNumberFormat="1">
      <alignment horizontal="right" readingOrder="0" shrinkToFit="0" vertical="bottom" wrapText="0"/>
    </xf>
    <xf borderId="0" fillId="0" fontId="17" numFmtId="0" xfId="0" applyAlignment="1" applyFont="1">
      <alignment readingOrder="0" shrinkToFit="0" vertical="bottom" wrapText="0"/>
    </xf>
    <xf borderId="0" fillId="0" fontId="1" numFmtId="166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4.43"/>
    <col customWidth="1" min="3" max="3" width="14.43"/>
    <col customWidth="1" min="4" max="4" width="28.86"/>
    <col customWidth="1" min="5" max="9" width="12.43"/>
    <col customWidth="1" min="10" max="10" width="22.43"/>
    <col customWidth="1" min="12" max="12" width="20.86"/>
  </cols>
  <sheetData>
    <row r="1">
      <c r="A1" s="1"/>
      <c r="B1" s="1" t="s">
        <v>9</v>
      </c>
      <c r="C1" s="1"/>
      <c r="D1" s="1"/>
      <c r="E1" s="1"/>
      <c r="F1" s="1"/>
      <c r="G1" s="1"/>
      <c r="H1" s="1"/>
    </row>
    <row r="2">
      <c r="A2" s="3" t="s">
        <v>10</v>
      </c>
      <c r="B2" s="3" t="s">
        <v>26</v>
      </c>
      <c r="C2" s="3" t="s">
        <v>27</v>
      </c>
      <c r="D2" s="3" t="s">
        <v>28</v>
      </c>
      <c r="E2" s="3" t="s">
        <v>29</v>
      </c>
      <c r="F2" s="3" t="s">
        <v>30</v>
      </c>
      <c r="G2" s="3" t="s">
        <v>31</v>
      </c>
      <c r="H2" s="3" t="s">
        <v>32</v>
      </c>
      <c r="I2" s="3" t="s">
        <v>33</v>
      </c>
      <c r="J2" s="3" t="s">
        <v>34</v>
      </c>
      <c r="K2" s="5" t="s">
        <v>35</v>
      </c>
      <c r="L2" s="5" t="s">
        <v>40</v>
      </c>
    </row>
    <row r="3">
      <c r="A3" s="9" t="str">
        <f>HYPERLINK("https://drive.google.com/open?id=1xbeD38fasIo8odsNde2hqQssDyssMcDg","Fall 2014")</f>
        <v>Fall 2014</v>
      </c>
      <c r="B3" s="10" t="str">
        <f>HYPERLINK("https://drive.google.com/open?id=19AidI5zL8UV5eBsou1r7EiZ4ADRNhKPg","12/10/14")</f>
        <v>12/10/14</v>
      </c>
      <c r="C3" s="1" t="s">
        <v>62</v>
      </c>
      <c r="D3" s="1" t="s">
        <v>58</v>
      </c>
      <c r="E3" s="1">
        <v>0.77</v>
      </c>
      <c r="F3" s="1">
        <v>0.96</v>
      </c>
      <c r="G3" s="1">
        <v>0.021</v>
      </c>
      <c r="H3" s="1">
        <v>0.94</v>
      </c>
      <c r="I3" s="1">
        <v>0.17</v>
      </c>
      <c r="J3" s="1">
        <v>100.0</v>
      </c>
      <c r="K3" s="1" t="s">
        <v>63</v>
      </c>
      <c r="L3" s="1" t="s">
        <v>63</v>
      </c>
    </row>
    <row r="4">
      <c r="B4" s="11">
        <v>41983.0</v>
      </c>
      <c r="C4" s="1" t="s">
        <v>64</v>
      </c>
      <c r="D4" s="1" t="s">
        <v>59</v>
      </c>
      <c r="E4" s="1">
        <v>0.77</v>
      </c>
      <c r="F4" s="1">
        <v>0.5</v>
      </c>
      <c r="G4" s="1">
        <v>0.02</v>
      </c>
      <c r="H4" s="1">
        <v>0.48</v>
      </c>
      <c r="I4" s="1">
        <v>0.27</v>
      </c>
      <c r="J4" s="1">
        <v>300.0</v>
      </c>
      <c r="K4" s="1" t="s">
        <v>63</v>
      </c>
      <c r="L4" s="1" t="s">
        <v>63</v>
      </c>
    </row>
    <row r="5">
      <c r="B5" s="12">
        <v>41983.0</v>
      </c>
      <c r="C5" s="1" t="s">
        <v>64</v>
      </c>
      <c r="D5" s="1" t="s">
        <v>60</v>
      </c>
      <c r="E5" s="1">
        <v>0.7</v>
      </c>
      <c r="F5" s="1">
        <v>0.87</v>
      </c>
      <c r="G5" s="1">
        <v>0.032</v>
      </c>
      <c r="H5" s="1">
        <v>0.84</v>
      </c>
      <c r="I5" s="1">
        <v>0.19</v>
      </c>
      <c r="J5" s="1">
        <v>320.0</v>
      </c>
      <c r="K5" s="1" t="s">
        <v>63</v>
      </c>
      <c r="L5" s="1" t="s">
        <v>63</v>
      </c>
    </row>
    <row r="6">
      <c r="B6" s="11">
        <v>41983.0</v>
      </c>
      <c r="C6" s="1" t="s">
        <v>64</v>
      </c>
      <c r="D6" s="1" t="s">
        <v>61</v>
      </c>
      <c r="E6" s="1">
        <v>1.1</v>
      </c>
      <c r="F6" s="1">
        <v>0.28</v>
      </c>
      <c r="G6" s="1">
        <v>0.0088</v>
      </c>
      <c r="H6" s="1">
        <v>0.27</v>
      </c>
      <c r="I6" s="1">
        <v>0.22</v>
      </c>
      <c r="J6" s="1">
        <v>340.0</v>
      </c>
      <c r="K6" s="1" t="s">
        <v>63</v>
      </c>
      <c r="L6" s="1" t="s">
        <v>63</v>
      </c>
    </row>
    <row r="7">
      <c r="A7" s="1" t="s">
        <v>65</v>
      </c>
      <c r="B7" s="10" t="str">
        <f>HYPERLINK("https://drive.google.com/open?id=1GyZkJiYrJ3ijQ2aP04mgbCcyfNkJr9Ye","11/22/14")</f>
        <v>11/22/14</v>
      </c>
      <c r="C7" s="1" t="s">
        <v>64</v>
      </c>
      <c r="D7" s="1" t="s">
        <v>58</v>
      </c>
      <c r="E7" s="1">
        <v>0.81</v>
      </c>
      <c r="F7" s="1">
        <v>0.49</v>
      </c>
      <c r="G7" s="1">
        <v>0.0058</v>
      </c>
      <c r="H7" s="1">
        <v>0.48</v>
      </c>
      <c r="I7" s="1">
        <v>0.35</v>
      </c>
      <c r="J7" s="1">
        <v>77.0</v>
      </c>
      <c r="K7" s="1">
        <v>0.1</v>
      </c>
      <c r="L7" s="1" t="s">
        <v>63</v>
      </c>
    </row>
    <row r="8">
      <c r="B8" s="13">
        <v>41965.0</v>
      </c>
      <c r="C8" s="1" t="s">
        <v>64</v>
      </c>
      <c r="D8" s="1" t="s">
        <v>59</v>
      </c>
      <c r="E8" s="1">
        <v>0.6</v>
      </c>
      <c r="F8" s="1">
        <v>0.38</v>
      </c>
      <c r="G8" s="1">
        <v>0.0098</v>
      </c>
      <c r="H8" s="1">
        <v>0.37</v>
      </c>
      <c r="I8" s="1">
        <v>0.2</v>
      </c>
      <c r="J8" s="1">
        <v>50.0</v>
      </c>
      <c r="K8" s="1">
        <v>0.14</v>
      </c>
      <c r="L8" s="1" t="s">
        <v>63</v>
      </c>
    </row>
    <row r="9">
      <c r="B9" s="13">
        <v>41965.0</v>
      </c>
      <c r="C9" s="1" t="s">
        <v>64</v>
      </c>
      <c r="D9" s="1" t="s">
        <v>59</v>
      </c>
      <c r="E9" s="1">
        <v>0.52</v>
      </c>
      <c r="F9" s="1">
        <v>0.34</v>
      </c>
      <c r="G9" s="1">
        <v>1.0E-4</v>
      </c>
      <c r="H9" s="1">
        <v>0.33</v>
      </c>
      <c r="I9" s="1">
        <v>0.19</v>
      </c>
      <c r="J9" s="1">
        <v>59.0</v>
      </c>
      <c r="K9" s="1" t="s">
        <v>63</v>
      </c>
      <c r="L9" s="1" t="s">
        <v>63</v>
      </c>
    </row>
    <row r="10">
      <c r="B10" s="13">
        <v>41965.0</v>
      </c>
      <c r="C10" s="1" t="s">
        <v>64</v>
      </c>
      <c r="D10" s="1" t="s">
        <v>66</v>
      </c>
      <c r="E10" s="1">
        <v>0.95</v>
      </c>
      <c r="F10" s="1">
        <v>1.0</v>
      </c>
      <c r="G10" s="1">
        <v>0.086</v>
      </c>
      <c r="H10" s="1">
        <v>0.93</v>
      </c>
      <c r="I10" s="1">
        <v>0.44</v>
      </c>
      <c r="J10" s="1">
        <v>130.0</v>
      </c>
      <c r="K10" s="1" t="s">
        <v>67</v>
      </c>
      <c r="L10" s="1" t="s">
        <v>63</v>
      </c>
    </row>
    <row r="11">
      <c r="B11" s="14" t="str">
        <f>HYPERLINK("https://drive.google.com/open?id=17xLtKWVc3K-DV4k0UAAKNYF-folaN9dg","10/02/14")</f>
        <v>10/02/14</v>
      </c>
      <c r="C11" s="1" t="s">
        <v>64</v>
      </c>
      <c r="D11" s="1" t="s">
        <v>68</v>
      </c>
      <c r="E11" s="1">
        <v>0.81</v>
      </c>
      <c r="F11" s="1">
        <v>0.011</v>
      </c>
      <c r="G11" s="1">
        <v>0.0031</v>
      </c>
      <c r="H11" s="1" t="s">
        <v>63</v>
      </c>
      <c r="I11" s="1">
        <v>0.86</v>
      </c>
      <c r="J11" s="1">
        <v>680.0</v>
      </c>
      <c r="K11" s="1" t="s">
        <v>63</v>
      </c>
      <c r="L11" s="1" t="s">
        <v>63</v>
      </c>
    </row>
    <row r="12">
      <c r="B12" s="15">
        <v>41914.0</v>
      </c>
      <c r="C12" s="1" t="s">
        <v>64</v>
      </c>
      <c r="D12" s="1" t="s">
        <v>59</v>
      </c>
      <c r="E12" s="1">
        <v>2.5</v>
      </c>
      <c r="F12" s="1">
        <v>0.0051</v>
      </c>
      <c r="G12" s="1" t="s">
        <v>63</v>
      </c>
      <c r="H12" s="1" t="s">
        <v>63</v>
      </c>
      <c r="I12" s="1">
        <v>0.42</v>
      </c>
      <c r="J12" s="1">
        <v>560.0</v>
      </c>
      <c r="K12" s="1" t="s">
        <v>63</v>
      </c>
      <c r="L12" s="1" t="s">
        <v>63</v>
      </c>
    </row>
    <row r="13">
      <c r="B13" s="15">
        <v>41914.0</v>
      </c>
      <c r="C13" s="1" t="s">
        <v>64</v>
      </c>
      <c r="D13" s="1" t="s">
        <v>69</v>
      </c>
      <c r="E13" s="1">
        <v>1.1</v>
      </c>
      <c r="F13" s="1">
        <v>0.0081</v>
      </c>
      <c r="G13" s="1" t="s">
        <v>63</v>
      </c>
      <c r="H13" s="1" t="s">
        <v>63</v>
      </c>
      <c r="I13" s="1">
        <v>0.53</v>
      </c>
      <c r="J13" s="1">
        <v>470.0</v>
      </c>
      <c r="K13" s="1">
        <v>0.1</v>
      </c>
      <c r="L13" s="1" t="s">
        <v>63</v>
      </c>
    </row>
    <row r="14">
      <c r="B14" s="15">
        <v>41914.0</v>
      </c>
      <c r="C14" s="1" t="s">
        <v>64</v>
      </c>
      <c r="D14" s="1" t="s">
        <v>66</v>
      </c>
      <c r="E14" s="1">
        <v>0.98</v>
      </c>
      <c r="F14" s="1">
        <v>15.0</v>
      </c>
      <c r="G14" s="1">
        <v>0.044</v>
      </c>
      <c r="H14" s="1">
        <v>3.5</v>
      </c>
      <c r="I14" s="1">
        <v>0.55</v>
      </c>
      <c r="J14" s="1">
        <v>2.2</v>
      </c>
      <c r="K14" s="1" t="s">
        <v>63</v>
      </c>
      <c r="L14" s="1" t="s">
        <v>63</v>
      </c>
    </row>
    <row r="15">
      <c r="B15" s="14" t="str">
        <f>HYPERLINK("https://drive.google.com/open?id=13Crh-NOUlglvI2NVT4tE8foq7JZ9ge_Q","09/05/14")</f>
        <v>09/05/14</v>
      </c>
      <c r="C15" s="1" t="s">
        <v>64</v>
      </c>
      <c r="D15" s="1" t="s">
        <v>58</v>
      </c>
      <c r="E15" s="1">
        <v>0.21</v>
      </c>
      <c r="F15" s="1">
        <v>4.9</v>
      </c>
      <c r="G15" s="1">
        <v>0.0058</v>
      </c>
      <c r="H15" s="1">
        <v>4.9</v>
      </c>
      <c r="I15" s="1">
        <v>0.41</v>
      </c>
      <c r="J15" s="1">
        <v>400.0</v>
      </c>
      <c r="K15" s="1" t="s">
        <v>63</v>
      </c>
      <c r="L15" s="1" t="s">
        <v>63</v>
      </c>
    </row>
    <row r="16">
      <c r="B16" s="15">
        <v>41887.0</v>
      </c>
      <c r="C16" s="1" t="s">
        <v>64</v>
      </c>
      <c r="D16" s="1" t="s">
        <v>59</v>
      </c>
      <c r="E16" s="1">
        <v>2.0</v>
      </c>
      <c r="F16" s="1" t="s">
        <v>63</v>
      </c>
      <c r="G16" s="1" t="s">
        <v>63</v>
      </c>
      <c r="H16" s="1" t="s">
        <v>63</v>
      </c>
      <c r="I16" s="1">
        <v>0.4</v>
      </c>
      <c r="J16" s="1">
        <v>560.0</v>
      </c>
      <c r="K16" s="1" t="s">
        <v>63</v>
      </c>
      <c r="L16" s="1" t="s">
        <v>67</v>
      </c>
    </row>
    <row r="17">
      <c r="B17" s="15">
        <v>41887.0</v>
      </c>
      <c r="C17" s="1" t="s">
        <v>64</v>
      </c>
      <c r="D17" s="1" t="s">
        <v>66</v>
      </c>
      <c r="E17" s="1">
        <v>0.49</v>
      </c>
      <c r="F17" s="1" t="s">
        <v>63</v>
      </c>
      <c r="G17" s="1" t="s">
        <v>63</v>
      </c>
      <c r="H17" s="1" t="s">
        <v>63</v>
      </c>
      <c r="I17" s="1">
        <v>0.46</v>
      </c>
      <c r="J17" s="1">
        <v>570.0</v>
      </c>
      <c r="K17" s="1" t="s">
        <v>63</v>
      </c>
      <c r="L17" s="1" t="s">
        <v>63</v>
      </c>
    </row>
    <row r="18">
      <c r="B18" s="15">
        <v>41887.0</v>
      </c>
      <c r="C18" s="1" t="s">
        <v>64</v>
      </c>
      <c r="D18" s="1" t="s">
        <v>70</v>
      </c>
      <c r="E18" s="1">
        <v>0.7</v>
      </c>
      <c r="F18" s="1">
        <v>0.36</v>
      </c>
      <c r="G18" s="1">
        <v>0.29</v>
      </c>
      <c r="H18" s="1">
        <v>0.29</v>
      </c>
      <c r="I18" s="1">
        <v>0.3</v>
      </c>
      <c r="J18" s="1">
        <v>180.0</v>
      </c>
      <c r="K18" s="1" t="s">
        <v>63</v>
      </c>
      <c r="L18" s="1" t="s">
        <v>63</v>
      </c>
    </row>
    <row r="19">
      <c r="B19" s="15">
        <v>41887.0</v>
      </c>
      <c r="C19" s="1" t="s">
        <v>64</v>
      </c>
      <c r="D19" s="1" t="s">
        <v>59</v>
      </c>
      <c r="E19" s="1">
        <v>2.0</v>
      </c>
      <c r="F19" s="1" t="s">
        <v>63</v>
      </c>
      <c r="G19" s="1" t="s">
        <v>63</v>
      </c>
      <c r="H19" s="1" t="s">
        <v>63</v>
      </c>
      <c r="I19" s="1">
        <v>0.4</v>
      </c>
      <c r="J19" s="1">
        <v>560.0</v>
      </c>
      <c r="K19" s="1" t="s">
        <v>63</v>
      </c>
      <c r="L19" s="1" t="s">
        <v>63</v>
      </c>
    </row>
    <row r="20">
      <c r="B20" s="15">
        <v>41887.0</v>
      </c>
      <c r="C20" s="1" t="s">
        <v>64</v>
      </c>
      <c r="D20" s="1" t="s">
        <v>66</v>
      </c>
      <c r="E20" s="1">
        <v>0.49</v>
      </c>
      <c r="F20" s="1" t="s">
        <v>63</v>
      </c>
      <c r="G20" s="1" t="s">
        <v>63</v>
      </c>
      <c r="H20" s="1" t="s">
        <v>63</v>
      </c>
      <c r="I20" s="1">
        <v>0.46</v>
      </c>
      <c r="J20" s="1">
        <v>570.0</v>
      </c>
      <c r="K20" s="1" t="s">
        <v>63</v>
      </c>
      <c r="L20" s="1" t="s">
        <v>63</v>
      </c>
    </row>
    <row r="21">
      <c r="B21" s="14" t="str">
        <f>HYPERLINK("https://drive.google.com/open?id=1Gh7gc8GEU-IMahJONqosNbch33IQAlYf","11/07/14")</f>
        <v>11/07/14</v>
      </c>
      <c r="C21" s="1" t="s">
        <v>64</v>
      </c>
      <c r="D21" s="1" t="s">
        <v>71</v>
      </c>
      <c r="E21" s="1">
        <v>0.7</v>
      </c>
      <c r="F21" s="1">
        <v>0.36</v>
      </c>
      <c r="G21" s="1">
        <v>0.071</v>
      </c>
      <c r="H21" s="1">
        <v>0.29</v>
      </c>
      <c r="I21" s="1">
        <v>0.3</v>
      </c>
      <c r="J21" s="1">
        <v>180.0</v>
      </c>
      <c r="K21" s="1" t="s">
        <v>63</v>
      </c>
      <c r="L21" s="1" t="s">
        <v>63</v>
      </c>
    </row>
    <row r="22">
      <c r="B22" s="15">
        <v>41950.0</v>
      </c>
      <c r="C22" s="1" t="s">
        <v>64</v>
      </c>
      <c r="D22" s="1" t="s">
        <v>59</v>
      </c>
      <c r="E22" s="1">
        <v>1.5</v>
      </c>
      <c r="F22" s="1">
        <v>0.017</v>
      </c>
      <c r="G22" s="1" t="s">
        <v>63</v>
      </c>
      <c r="H22" s="1" t="s">
        <v>63</v>
      </c>
      <c r="I22" s="1">
        <v>0.36</v>
      </c>
      <c r="J22" s="1">
        <v>230.0</v>
      </c>
      <c r="K22" s="1" t="s">
        <v>63</v>
      </c>
      <c r="L22" s="1" t="s">
        <v>63</v>
      </c>
    </row>
    <row r="23">
      <c r="B23" s="15">
        <v>41950.0</v>
      </c>
      <c r="C23" s="1" t="s">
        <v>64</v>
      </c>
      <c r="D23" s="1" t="s">
        <v>60</v>
      </c>
      <c r="E23" s="1">
        <v>1.4</v>
      </c>
      <c r="F23" s="1">
        <v>0.0038</v>
      </c>
      <c r="G23" s="1" t="s">
        <v>63</v>
      </c>
      <c r="H23" s="1" t="s">
        <v>63</v>
      </c>
      <c r="I23" s="1">
        <v>0.36</v>
      </c>
      <c r="J23" s="1">
        <v>230.0</v>
      </c>
      <c r="K23" s="1" t="s">
        <v>63</v>
      </c>
      <c r="L23" s="1" t="s">
        <v>63</v>
      </c>
    </row>
    <row r="24">
      <c r="B24" s="15">
        <v>41950.0</v>
      </c>
      <c r="C24" s="1" t="s">
        <v>64</v>
      </c>
      <c r="D24" s="1" t="s">
        <v>66</v>
      </c>
      <c r="E24" s="1">
        <v>0.56</v>
      </c>
      <c r="F24" s="1">
        <v>0.017</v>
      </c>
      <c r="G24" s="1" t="s">
        <v>63</v>
      </c>
      <c r="H24" s="1" t="s">
        <v>63</v>
      </c>
      <c r="I24" s="1">
        <v>0.27</v>
      </c>
      <c r="J24" s="1">
        <v>370.0</v>
      </c>
      <c r="K24" s="1" t="s">
        <v>63</v>
      </c>
      <c r="L24" s="1" t="s">
        <v>63</v>
      </c>
    </row>
    <row r="25">
      <c r="A25" s="3" t="s">
        <v>10</v>
      </c>
      <c r="B25" s="3" t="s">
        <v>26</v>
      </c>
      <c r="C25" s="3" t="s">
        <v>27</v>
      </c>
      <c r="D25" s="3" t="s">
        <v>28</v>
      </c>
      <c r="E25" s="3" t="s">
        <v>29</v>
      </c>
      <c r="F25" s="3" t="s">
        <v>30</v>
      </c>
      <c r="G25" s="3" t="s">
        <v>31</v>
      </c>
      <c r="H25" s="3" t="s">
        <v>32</v>
      </c>
      <c r="I25" s="3" t="s">
        <v>33</v>
      </c>
      <c r="J25" s="3" t="s">
        <v>34</v>
      </c>
      <c r="K25" s="5" t="s">
        <v>35</v>
      </c>
      <c r="L25" s="5" t="s">
        <v>40</v>
      </c>
    </row>
    <row r="26">
      <c r="A26" s="1" t="s">
        <v>72</v>
      </c>
    </row>
    <row r="27">
      <c r="B27" s="14" t="str">
        <f>HYPERLINK("https://drive.google.com/open?id=1tNcTFrg_8L8KxaFDB8M-9IcjhWnLjM9Q","04/07/15")</f>
        <v>04/07/15</v>
      </c>
      <c r="C27" s="1" t="s">
        <v>64</v>
      </c>
      <c r="D27" s="1" t="s">
        <v>68</v>
      </c>
      <c r="E27" s="1">
        <v>0.91</v>
      </c>
      <c r="F27" s="1">
        <v>4.2</v>
      </c>
      <c r="G27" s="1">
        <v>0.013</v>
      </c>
      <c r="H27" s="1">
        <v>0.58</v>
      </c>
      <c r="I27" s="1">
        <v>0.15</v>
      </c>
      <c r="J27" s="1">
        <v>280.0</v>
      </c>
      <c r="K27" s="1" t="s">
        <v>63</v>
      </c>
      <c r="L27" s="1" t="s">
        <v>63</v>
      </c>
    </row>
    <row r="28">
      <c r="B28" s="15">
        <v>42101.0</v>
      </c>
      <c r="C28" s="1" t="s">
        <v>64</v>
      </c>
      <c r="D28" s="1" t="s">
        <v>73</v>
      </c>
      <c r="E28" s="1">
        <v>0.81</v>
      </c>
      <c r="F28" s="1">
        <v>0.59</v>
      </c>
      <c r="G28" s="1">
        <v>0.013</v>
      </c>
      <c r="H28" s="1">
        <v>0.58</v>
      </c>
      <c r="I28" s="1">
        <v>0.2</v>
      </c>
      <c r="J28" s="1">
        <v>100.0</v>
      </c>
      <c r="K28" s="1" t="s">
        <v>63</v>
      </c>
      <c r="L28" s="1" t="s">
        <v>63</v>
      </c>
    </row>
    <row r="29">
      <c r="B29" s="15">
        <v>42101.0</v>
      </c>
      <c r="C29" s="1" t="s">
        <v>64</v>
      </c>
      <c r="D29" s="1" t="s">
        <v>74</v>
      </c>
      <c r="E29" s="1">
        <v>0.7</v>
      </c>
      <c r="F29" s="1">
        <v>0.58</v>
      </c>
      <c r="G29" s="1">
        <v>0.016</v>
      </c>
      <c r="H29" s="1">
        <v>0.56</v>
      </c>
      <c r="I29" s="1">
        <v>0.24</v>
      </c>
      <c r="J29" s="1">
        <v>100.0</v>
      </c>
      <c r="K29" s="1" t="s">
        <v>63</v>
      </c>
      <c r="L29" s="1" t="s">
        <v>63</v>
      </c>
    </row>
    <row r="30">
      <c r="B30" s="15">
        <v>42101.0</v>
      </c>
      <c r="C30" s="1" t="s">
        <v>64</v>
      </c>
      <c r="D30" s="1" t="s">
        <v>75</v>
      </c>
      <c r="E30" s="1">
        <v>0.63</v>
      </c>
      <c r="F30" s="1">
        <v>0.36</v>
      </c>
      <c r="G30" s="1">
        <v>0.012</v>
      </c>
      <c r="H30" s="1">
        <v>0.34</v>
      </c>
      <c r="I30" s="1">
        <v>0.21</v>
      </c>
      <c r="J30" s="1">
        <v>160.0</v>
      </c>
      <c r="K30" s="1" t="s">
        <v>63</v>
      </c>
      <c r="L30" s="1" t="s">
        <v>63</v>
      </c>
    </row>
    <row r="31">
      <c r="B31" s="14" t="str">
        <f>HYPERLINK("https://drive.google.com/open?id=1v4aUaBl9DBU9eEWm32r2LTg_cx-h8w9e","03/11/15")</f>
        <v>03/11/15</v>
      </c>
      <c r="C31" s="1" t="s">
        <v>64</v>
      </c>
      <c r="D31" s="1" t="s">
        <v>71</v>
      </c>
      <c r="E31" s="1">
        <v>0.88</v>
      </c>
      <c r="F31" s="1">
        <v>8.1</v>
      </c>
      <c r="G31" s="1">
        <v>0.011</v>
      </c>
      <c r="H31" s="1">
        <v>8.1</v>
      </c>
      <c r="I31" s="1">
        <v>1.4</v>
      </c>
      <c r="J31" s="1">
        <v>450.0</v>
      </c>
      <c r="K31" s="1" t="s">
        <v>63</v>
      </c>
      <c r="L31" s="1" t="s">
        <v>63</v>
      </c>
    </row>
    <row r="32">
      <c r="B32" s="13">
        <v>42074.0</v>
      </c>
      <c r="C32" s="1" t="s">
        <v>64</v>
      </c>
      <c r="D32" s="1" t="s">
        <v>76</v>
      </c>
      <c r="E32" s="1">
        <v>1.5</v>
      </c>
      <c r="F32" s="1">
        <v>1.5</v>
      </c>
      <c r="G32" s="1">
        <v>0.019</v>
      </c>
      <c r="H32" s="1">
        <v>1.5</v>
      </c>
      <c r="I32" s="1">
        <v>0.29</v>
      </c>
      <c r="J32" s="1">
        <v>370.0</v>
      </c>
      <c r="K32" s="1" t="s">
        <v>63</v>
      </c>
      <c r="L32" s="1" t="s">
        <v>63</v>
      </c>
    </row>
    <row r="33">
      <c r="B33" s="15">
        <v>42074.0</v>
      </c>
      <c r="C33" s="1" t="s">
        <v>64</v>
      </c>
      <c r="D33" s="1" t="s">
        <v>77</v>
      </c>
      <c r="E33" s="1">
        <v>0.56</v>
      </c>
      <c r="F33" s="1">
        <v>0.92</v>
      </c>
      <c r="G33" s="1">
        <v>0.019</v>
      </c>
      <c r="H33" s="1">
        <v>0.9</v>
      </c>
      <c r="I33" s="1">
        <v>0.11</v>
      </c>
      <c r="J33" s="1">
        <v>380.0</v>
      </c>
      <c r="K33" s="1" t="s">
        <v>63</v>
      </c>
      <c r="L33" s="1" t="s">
        <v>63</v>
      </c>
    </row>
    <row r="34">
      <c r="B34" s="15">
        <v>42074.0</v>
      </c>
      <c r="C34" s="1" t="s">
        <v>64</v>
      </c>
      <c r="D34" s="1" t="s">
        <v>75</v>
      </c>
      <c r="E34" s="1">
        <v>0.46</v>
      </c>
      <c r="F34" s="1">
        <v>0.39</v>
      </c>
      <c r="G34" s="1">
        <v>0.0099</v>
      </c>
      <c r="H34" s="1">
        <v>0.38</v>
      </c>
      <c r="I34" s="1">
        <v>0.22</v>
      </c>
      <c r="J34" s="1">
        <v>420.0</v>
      </c>
      <c r="K34" s="1" t="s">
        <v>63</v>
      </c>
      <c r="L34" s="1" t="s">
        <v>63</v>
      </c>
    </row>
    <row r="35">
      <c r="B35" s="14" t="str">
        <f>HYPERLINK("https://drive.google.com/open?id=1uyd48YytaFXcZ37fTuI1dWT2JWVkoRk1","02/04/15")</f>
        <v>02/04/15</v>
      </c>
      <c r="C35" s="1" t="s">
        <v>64</v>
      </c>
      <c r="D35" s="1" t="s">
        <v>75</v>
      </c>
      <c r="E35" s="1">
        <v>0.6</v>
      </c>
      <c r="F35" s="1">
        <v>0.22</v>
      </c>
      <c r="G35" s="1">
        <v>0.0031</v>
      </c>
      <c r="H35" s="1">
        <v>0.22</v>
      </c>
      <c r="I35" s="1">
        <v>0.16</v>
      </c>
      <c r="J35" s="1">
        <v>390.0</v>
      </c>
      <c r="K35" s="1" t="s">
        <v>63</v>
      </c>
      <c r="L35" s="1" t="s">
        <v>63</v>
      </c>
    </row>
    <row r="36">
      <c r="B36" s="15">
        <v>42039.0</v>
      </c>
      <c r="C36" s="1" t="s">
        <v>64</v>
      </c>
      <c r="D36" s="1" t="s">
        <v>68</v>
      </c>
      <c r="E36" s="1" t="s">
        <v>63</v>
      </c>
      <c r="F36" s="1">
        <v>5.3</v>
      </c>
      <c r="G36" s="1">
        <v>0.008</v>
      </c>
      <c r="H36" s="1">
        <v>5.3</v>
      </c>
      <c r="I36" s="1">
        <v>0.047</v>
      </c>
      <c r="J36" s="1">
        <v>430.0</v>
      </c>
      <c r="K36" s="1" t="s">
        <v>63</v>
      </c>
      <c r="L36" s="1" t="s">
        <v>63</v>
      </c>
    </row>
    <row r="37">
      <c r="B37" s="15">
        <v>42039.0</v>
      </c>
      <c r="C37" s="1" t="s">
        <v>64</v>
      </c>
      <c r="D37" s="1" t="s">
        <v>73</v>
      </c>
      <c r="E37" s="1">
        <v>1.6</v>
      </c>
      <c r="F37" s="1">
        <v>1.0</v>
      </c>
      <c r="G37" s="1" t="s">
        <v>78</v>
      </c>
      <c r="H37" s="1" t="s">
        <v>78</v>
      </c>
      <c r="I37" s="1">
        <v>0.25</v>
      </c>
      <c r="J37" s="1" t="s">
        <v>78</v>
      </c>
      <c r="K37" s="1" t="s">
        <v>63</v>
      </c>
      <c r="L37" s="1" t="s">
        <v>63</v>
      </c>
    </row>
    <row r="38">
      <c r="B38" s="15">
        <v>42039.0</v>
      </c>
      <c r="C38" s="1" t="s">
        <v>64</v>
      </c>
      <c r="D38" s="1" t="s">
        <v>79</v>
      </c>
      <c r="E38" s="1">
        <v>0.61</v>
      </c>
      <c r="F38" s="1">
        <v>0.52</v>
      </c>
      <c r="G38" s="1">
        <v>0.01</v>
      </c>
      <c r="H38" s="1">
        <v>0.51</v>
      </c>
      <c r="I38" s="1">
        <v>0.089</v>
      </c>
      <c r="J38" s="1">
        <v>370.0</v>
      </c>
      <c r="K38" s="1" t="s">
        <v>63</v>
      </c>
      <c r="L38" s="1" t="s">
        <v>63</v>
      </c>
    </row>
    <row r="39">
      <c r="B39" s="15">
        <v>42039.0</v>
      </c>
      <c r="C39" s="1" t="s">
        <v>64</v>
      </c>
      <c r="D39" s="1" t="s">
        <v>80</v>
      </c>
      <c r="E39" s="1">
        <v>0.6</v>
      </c>
      <c r="F39" s="1">
        <v>0.22</v>
      </c>
      <c r="G39" s="1">
        <v>0.0031</v>
      </c>
      <c r="H39" s="1">
        <v>0.22</v>
      </c>
      <c r="I39" s="1">
        <v>0.16</v>
      </c>
      <c r="J39" s="1">
        <v>390.0</v>
      </c>
      <c r="K39" s="1" t="s">
        <v>63</v>
      </c>
      <c r="L39" s="1" t="s">
        <v>63</v>
      </c>
    </row>
    <row r="40">
      <c r="B40" s="10" t="str">
        <f>HYPERLINK("https://drive.google.com/open?id=1VwHarABrxodvW39K4yyC-xMzRR7W1pLT","1/13/15")</f>
        <v>1/13/15</v>
      </c>
      <c r="C40" s="1" t="s">
        <v>64</v>
      </c>
      <c r="D40" s="1" t="s">
        <v>68</v>
      </c>
      <c r="E40" s="1" t="s">
        <v>63</v>
      </c>
      <c r="F40" s="1">
        <v>2.1</v>
      </c>
      <c r="G40" s="1" t="s">
        <v>63</v>
      </c>
      <c r="H40" s="1">
        <v>2.1</v>
      </c>
      <c r="I40" s="1">
        <v>0.074</v>
      </c>
      <c r="J40" s="1">
        <v>250.0</v>
      </c>
      <c r="K40" s="1">
        <v>0.1</v>
      </c>
      <c r="L40" s="1" t="s">
        <v>63</v>
      </c>
    </row>
    <row r="41">
      <c r="B41" s="15">
        <v>42017.0</v>
      </c>
      <c r="C41" s="1" t="s">
        <v>64</v>
      </c>
      <c r="D41" s="1" t="s">
        <v>81</v>
      </c>
      <c r="E41" s="1">
        <v>0.56</v>
      </c>
      <c r="F41" s="1">
        <v>1.7</v>
      </c>
      <c r="G41" s="1">
        <v>0.0091</v>
      </c>
      <c r="H41" s="1">
        <v>1.6</v>
      </c>
      <c r="I41" s="1">
        <v>0.12</v>
      </c>
      <c r="J41" s="1">
        <v>320.0</v>
      </c>
      <c r="K41" s="1" t="s">
        <v>63</v>
      </c>
      <c r="L41" s="1" t="s">
        <v>63</v>
      </c>
    </row>
    <row r="42">
      <c r="B42" s="15">
        <v>42017.0</v>
      </c>
      <c r="C42" s="1" t="s">
        <v>64</v>
      </c>
      <c r="D42" s="1" t="s">
        <v>82</v>
      </c>
      <c r="E42" s="1">
        <v>0.38</v>
      </c>
      <c r="F42" s="1">
        <v>1.2</v>
      </c>
      <c r="G42" s="1">
        <v>0.0088</v>
      </c>
      <c r="H42" s="1">
        <v>1.2</v>
      </c>
      <c r="I42" s="1">
        <v>0.11</v>
      </c>
      <c r="J42" s="1">
        <v>360.0</v>
      </c>
      <c r="K42" s="1" t="s">
        <v>63</v>
      </c>
      <c r="L42" s="1" t="s">
        <v>63</v>
      </c>
    </row>
    <row r="43">
      <c r="B43" s="15">
        <v>42017.0</v>
      </c>
      <c r="C43" s="1" t="s">
        <v>64</v>
      </c>
      <c r="D43" s="1" t="s">
        <v>80</v>
      </c>
      <c r="E43" s="1">
        <v>0.52</v>
      </c>
      <c r="F43" s="1">
        <v>0.94</v>
      </c>
      <c r="G43" s="1">
        <v>0.0038</v>
      </c>
      <c r="H43" s="1">
        <v>0.94</v>
      </c>
      <c r="I43" s="1">
        <v>0.19</v>
      </c>
      <c r="J43" s="1">
        <v>410.0</v>
      </c>
      <c r="K43" s="1" t="s">
        <v>63</v>
      </c>
      <c r="L43" s="1" t="s">
        <v>63</v>
      </c>
    </row>
    <row r="44">
      <c r="A44" s="1"/>
      <c r="B44" s="13"/>
      <c r="C44" s="1"/>
      <c r="D44" s="1"/>
      <c r="E44" s="1"/>
      <c r="F44" s="1"/>
      <c r="G44" s="1"/>
      <c r="H44" s="1"/>
    </row>
    <row r="45">
      <c r="A45" s="3" t="s">
        <v>10</v>
      </c>
      <c r="B45" s="3" t="s">
        <v>26</v>
      </c>
      <c r="C45" s="3" t="s">
        <v>27</v>
      </c>
      <c r="D45" s="3" t="s">
        <v>28</v>
      </c>
      <c r="E45" s="3" t="s">
        <v>29</v>
      </c>
      <c r="F45" s="3" t="s">
        <v>30</v>
      </c>
      <c r="G45" s="3" t="s">
        <v>31</v>
      </c>
      <c r="H45" s="3" t="s">
        <v>32</v>
      </c>
      <c r="I45" s="3" t="s">
        <v>33</v>
      </c>
      <c r="J45" s="3" t="s">
        <v>34</v>
      </c>
      <c r="K45" s="3" t="s">
        <v>83</v>
      </c>
    </row>
    <row r="46">
      <c r="A46" s="1" t="s">
        <v>84</v>
      </c>
      <c r="B46" s="13">
        <v>42463.0</v>
      </c>
      <c r="C46" s="1" t="s">
        <v>85</v>
      </c>
      <c r="D46" s="1" t="s">
        <v>86</v>
      </c>
      <c r="E46" s="1">
        <v>510.0</v>
      </c>
      <c r="F46" s="1">
        <v>510.0</v>
      </c>
      <c r="G46" s="1" t="s">
        <v>63</v>
      </c>
      <c r="H46" s="1">
        <v>0.59</v>
      </c>
    </row>
    <row r="47">
      <c r="A47" s="1" t="s">
        <v>87</v>
      </c>
      <c r="B47" s="13">
        <v>42463.0</v>
      </c>
      <c r="C47" s="1" t="s">
        <v>85</v>
      </c>
      <c r="D47" s="1" t="s">
        <v>88</v>
      </c>
      <c r="I47" s="1">
        <v>413.0</v>
      </c>
    </row>
    <row r="48">
      <c r="B48" s="13">
        <v>42463.0</v>
      </c>
      <c r="C48" s="1" t="s">
        <v>89</v>
      </c>
      <c r="D48" s="1" t="s">
        <v>90</v>
      </c>
      <c r="E48" s="1">
        <v>400.0</v>
      </c>
      <c r="F48" s="1">
        <v>400.0</v>
      </c>
      <c r="G48" s="1" t="s">
        <v>63</v>
      </c>
      <c r="H48" s="1">
        <v>1.1</v>
      </c>
    </row>
    <row r="49">
      <c r="B49" s="13">
        <v>42463.0</v>
      </c>
      <c r="C49" s="1" t="s">
        <v>89</v>
      </c>
      <c r="D49" s="1" t="s">
        <v>91</v>
      </c>
      <c r="I49" s="1">
        <v>818.0</v>
      </c>
    </row>
    <row r="50">
      <c r="B50" s="13">
        <v>42463.0</v>
      </c>
      <c r="C50" s="1" t="s">
        <v>85</v>
      </c>
      <c r="D50" s="1" t="s">
        <v>92</v>
      </c>
      <c r="E50" s="1">
        <v>660.0</v>
      </c>
      <c r="F50" s="1">
        <v>660.0</v>
      </c>
      <c r="G50" s="1" t="s">
        <v>63</v>
      </c>
      <c r="H50" s="1" t="s">
        <v>63</v>
      </c>
    </row>
    <row r="51">
      <c r="B51" s="13">
        <v>42463.0</v>
      </c>
      <c r="C51" s="1" t="s">
        <v>85</v>
      </c>
      <c r="D51" s="1" t="s">
        <v>93</v>
      </c>
      <c r="I51" s="1">
        <v>643.0</v>
      </c>
    </row>
    <row r="52">
      <c r="B52" s="13">
        <v>42463.0</v>
      </c>
      <c r="C52" s="1" t="s">
        <v>85</v>
      </c>
      <c r="D52" s="1" t="s">
        <v>94</v>
      </c>
      <c r="E52" s="1">
        <v>570.0</v>
      </c>
      <c r="F52" s="1">
        <v>570.0</v>
      </c>
      <c r="G52" s="1" t="s">
        <v>67</v>
      </c>
      <c r="H52" s="1">
        <v>0.61</v>
      </c>
    </row>
    <row r="53">
      <c r="B53" s="13">
        <v>42463.0</v>
      </c>
      <c r="C53" s="1" t="s">
        <v>85</v>
      </c>
      <c r="D53" s="1" t="s">
        <v>95</v>
      </c>
      <c r="I53" s="1">
        <v>637.0</v>
      </c>
    </row>
    <row r="54">
      <c r="A54" s="1"/>
      <c r="B54" s="10" t="str">
        <f>HYPERLINK("https://drive.google.com/open?id=1YGMrhYAEhRG9pWZhQWlmiRtctFCnTxIw","4/3/16")</f>
        <v>4/3/16</v>
      </c>
      <c r="C54" s="1" t="s">
        <v>85</v>
      </c>
      <c r="D54" s="1" t="s">
        <v>96</v>
      </c>
      <c r="E54" s="1">
        <v>380.0</v>
      </c>
      <c r="F54" s="1">
        <v>380.0</v>
      </c>
      <c r="G54" s="1" t="s">
        <v>63</v>
      </c>
      <c r="H54" s="1">
        <v>1.3</v>
      </c>
    </row>
    <row r="55">
      <c r="B55" s="13">
        <v>42463.0</v>
      </c>
      <c r="C55" s="1" t="s">
        <v>85</v>
      </c>
      <c r="D55" s="1" t="s">
        <v>97</v>
      </c>
      <c r="I55" s="1">
        <v>460.0</v>
      </c>
    </row>
    <row r="56">
      <c r="B56" s="13">
        <v>42463.0</v>
      </c>
      <c r="C56" s="1" t="s">
        <v>85</v>
      </c>
      <c r="D56" s="1" t="s">
        <v>98</v>
      </c>
      <c r="E56" s="1">
        <v>1200.0</v>
      </c>
      <c r="F56" s="1">
        <v>1200.0</v>
      </c>
      <c r="G56" s="1" t="s">
        <v>63</v>
      </c>
      <c r="H56" s="1">
        <v>2.8</v>
      </c>
    </row>
    <row r="57">
      <c r="B57" s="13">
        <v>42463.0</v>
      </c>
      <c r="C57" s="1" t="s">
        <v>85</v>
      </c>
      <c r="D57" s="1" t="s">
        <v>99</v>
      </c>
      <c r="I57" s="1">
        <v>641.0</v>
      </c>
    </row>
    <row r="58">
      <c r="B58" s="13">
        <v>42480.0</v>
      </c>
      <c r="C58" s="1" t="s">
        <v>85</v>
      </c>
      <c r="D58" s="1" t="s">
        <v>100</v>
      </c>
      <c r="E58" s="1">
        <v>1100.0</v>
      </c>
      <c r="F58" s="1">
        <v>1100.0</v>
      </c>
      <c r="G58" s="1" t="s">
        <v>63</v>
      </c>
      <c r="H58" s="1">
        <v>3.2</v>
      </c>
      <c r="I58" s="1">
        <v>624.0</v>
      </c>
    </row>
    <row r="59">
      <c r="B59" s="13">
        <v>42464.0</v>
      </c>
      <c r="C59" s="1" t="s">
        <v>85</v>
      </c>
      <c r="D59" s="1" t="s">
        <v>101</v>
      </c>
      <c r="E59" s="1">
        <v>1700.0</v>
      </c>
      <c r="F59" s="1">
        <v>1700.0</v>
      </c>
      <c r="G59" s="1" t="s">
        <v>63</v>
      </c>
      <c r="H59" s="1">
        <v>2.2</v>
      </c>
    </row>
    <row r="60">
      <c r="B60" s="13">
        <v>42464.0</v>
      </c>
      <c r="C60" s="1" t="s">
        <v>85</v>
      </c>
      <c r="D60" s="1" t="s">
        <v>102</v>
      </c>
      <c r="I60" s="1">
        <v>700.0</v>
      </c>
    </row>
    <row r="61">
      <c r="B61" s="13">
        <v>42463.0</v>
      </c>
      <c r="C61" s="1" t="s">
        <v>85</v>
      </c>
      <c r="D61" s="1" t="s">
        <v>103</v>
      </c>
      <c r="E61" s="1">
        <v>1700.0</v>
      </c>
      <c r="F61" s="1">
        <v>1700.0</v>
      </c>
      <c r="G61" s="1" t="s">
        <v>63</v>
      </c>
      <c r="H61" s="1">
        <v>1.4</v>
      </c>
    </row>
    <row r="62">
      <c r="B62" s="13">
        <v>42463.0</v>
      </c>
      <c r="C62" s="1" t="s">
        <v>85</v>
      </c>
      <c r="D62" s="1" t="s">
        <v>104</v>
      </c>
      <c r="I62" s="1">
        <v>713.0</v>
      </c>
    </row>
    <row r="63">
      <c r="B63" s="10" t="str">
        <f>HYPERLINK("https://drive.google.com/open?id=19LD1686eK2lj6qWyd8f-GfzkgEsmC34V","4/3/16")</f>
        <v>4/3/16</v>
      </c>
      <c r="C63" s="1" t="s">
        <v>85</v>
      </c>
      <c r="D63" s="16" t="s">
        <v>105</v>
      </c>
      <c r="E63" s="1">
        <v>380.0</v>
      </c>
      <c r="F63" s="1">
        <v>390.0</v>
      </c>
      <c r="G63" s="1" t="s">
        <v>63</v>
      </c>
      <c r="H63" s="1">
        <v>6.4</v>
      </c>
    </row>
    <row r="64">
      <c r="B64" s="17" t="str">
        <f>HYPERLINK("https://drive.google.com/open?id=1gAgGNZVYNVX1X84SCjOGniTXFjnwR67b","4/3/16")</f>
        <v>4/3/16</v>
      </c>
      <c r="C64" s="1" t="s">
        <v>85</v>
      </c>
      <c r="D64" s="1" t="s">
        <v>106</v>
      </c>
      <c r="I64" s="1">
        <v>812.0</v>
      </c>
    </row>
    <row r="65">
      <c r="B65" s="10" t="str">
        <f>HYPERLINK("https://drive.google.com/open?id=1oAx9LcPPGToikl3MaRjco6j9i6LIgZpT","4/3/16")</f>
        <v>4/3/16</v>
      </c>
      <c r="C65" s="1" t="s">
        <v>85</v>
      </c>
      <c r="D65" s="1" t="s">
        <v>107</v>
      </c>
      <c r="E65" s="1">
        <v>330.0</v>
      </c>
      <c r="F65" s="1">
        <v>330.0</v>
      </c>
      <c r="G65" s="1" t="s">
        <v>63</v>
      </c>
      <c r="H65" s="1" t="s">
        <v>63</v>
      </c>
    </row>
    <row r="66">
      <c r="B66" s="18" t="str">
        <f>HYPERLINK("https://drive.google.com/open?id=1k34-ypnGNFXRGwPk1QIG1Gyt1OetRvv_","4/3/16")</f>
        <v>4/3/16</v>
      </c>
      <c r="C66" s="1" t="s">
        <v>85</v>
      </c>
      <c r="D66" s="1" t="s">
        <v>108</v>
      </c>
      <c r="I66" s="1">
        <v>727.0</v>
      </c>
    </row>
    <row r="67">
      <c r="B67" s="10" t="str">
        <f>HYPERLINK("https://drive.google.com/open?id=1k4W74UFNg0mKDoRI4I0P99To1nVOQEiB","4/3/16")</f>
        <v>4/3/16</v>
      </c>
      <c r="C67" s="1" t="s">
        <v>85</v>
      </c>
      <c r="D67" s="1" t="s">
        <v>109</v>
      </c>
      <c r="I67" s="1">
        <v>690.0</v>
      </c>
    </row>
    <row r="68">
      <c r="A68" s="1" t="s">
        <v>110</v>
      </c>
      <c r="B68" s="3" t="s">
        <v>26</v>
      </c>
      <c r="C68" s="3" t="s">
        <v>27</v>
      </c>
      <c r="D68" s="3" t="s">
        <v>28</v>
      </c>
      <c r="E68" s="3" t="s">
        <v>29</v>
      </c>
      <c r="F68" s="3" t="s">
        <v>30</v>
      </c>
      <c r="G68" s="3" t="s">
        <v>31</v>
      </c>
      <c r="H68" s="3" t="s">
        <v>32</v>
      </c>
      <c r="I68" s="3" t="s">
        <v>33</v>
      </c>
      <c r="J68" s="3" t="s">
        <v>34</v>
      </c>
      <c r="K68" s="3" t="s">
        <v>83</v>
      </c>
    </row>
    <row r="69">
      <c r="B69" s="10" t="str">
        <f t="shared" ref="B69:B70" si="1">HYPERLINK("https://drive.google.com/open?id=16Xy1HW6ktI7JuI5kLmG0VwTzw_-3bN1z","9/22/16")</f>
        <v>9/22/16</v>
      </c>
      <c r="C69" s="1" t="s">
        <v>85</v>
      </c>
      <c r="D69" s="1" t="s">
        <v>111</v>
      </c>
      <c r="E69" s="1">
        <v>1700.0</v>
      </c>
      <c r="F69" s="1">
        <v>1700.0</v>
      </c>
      <c r="G69" s="1">
        <v>0.21</v>
      </c>
      <c r="H69" s="1">
        <v>0.78</v>
      </c>
      <c r="I69" s="1">
        <v>698.0</v>
      </c>
    </row>
    <row r="70">
      <c r="B70" s="10" t="str">
        <f t="shared" si="1"/>
        <v>9/22/16</v>
      </c>
      <c r="C70" s="1" t="s">
        <v>85</v>
      </c>
      <c r="D70" s="1" t="s">
        <v>112</v>
      </c>
      <c r="E70" s="1">
        <v>460.0</v>
      </c>
      <c r="F70" s="1">
        <v>460.0</v>
      </c>
      <c r="G70" s="1">
        <v>0.19</v>
      </c>
      <c r="H70" s="1">
        <v>2.1</v>
      </c>
      <c r="I70" s="1">
        <v>603.0</v>
      </c>
    </row>
    <row r="71">
      <c r="B71" s="10" t="str">
        <f t="shared" ref="B71:B72" si="2">HYPERLINK("https://drive.google.com/open?id=1fEMrPrCLH2PezEBEo6pZ-np2tYdOEzai","9/22/16")</f>
        <v>9/22/16</v>
      </c>
      <c r="C71" s="1" t="s">
        <v>85</v>
      </c>
      <c r="D71" s="1" t="s">
        <v>113</v>
      </c>
      <c r="E71" s="1">
        <v>910.0</v>
      </c>
      <c r="F71" s="1">
        <v>960.0</v>
      </c>
      <c r="G71" s="1">
        <v>0.07</v>
      </c>
      <c r="H71" s="1">
        <v>49.0</v>
      </c>
      <c r="I71" s="1">
        <v>400.0</v>
      </c>
    </row>
    <row r="72">
      <c r="B72" s="10" t="str">
        <f t="shared" si="2"/>
        <v>9/22/16</v>
      </c>
      <c r="C72" s="1" t="s">
        <v>85</v>
      </c>
      <c r="D72" s="1" t="s">
        <v>114</v>
      </c>
      <c r="E72" s="1">
        <v>1400.0</v>
      </c>
      <c r="F72" s="1">
        <v>1400.0</v>
      </c>
      <c r="G72" s="1">
        <v>0.082</v>
      </c>
      <c r="H72" s="1" t="s">
        <v>63</v>
      </c>
      <c r="I72" s="1">
        <v>517.0</v>
      </c>
    </row>
    <row r="73">
      <c r="B73" s="10" t="str">
        <f t="shared" ref="B73:B74" si="3">HYPERLINK("https://drive.google.com/open?id=1K0dDG1CzsyKMb2kYGT5f0aBTjy0wDA12","9/22/16")</f>
        <v>9/22/16</v>
      </c>
      <c r="C73" s="1" t="s">
        <v>85</v>
      </c>
      <c r="D73" s="1" t="s">
        <v>115</v>
      </c>
      <c r="E73" s="1">
        <v>2600.0</v>
      </c>
      <c r="F73" s="1">
        <v>2700.0</v>
      </c>
      <c r="G73" s="1">
        <v>0.32</v>
      </c>
      <c r="H73" s="1">
        <v>60.0</v>
      </c>
      <c r="I73" s="1">
        <v>1020.0</v>
      </c>
    </row>
    <row r="74">
      <c r="B74" s="10" t="str">
        <f t="shared" si="3"/>
        <v>9/22/16</v>
      </c>
      <c r="C74" s="1" t="s">
        <v>85</v>
      </c>
      <c r="D74" s="1" t="s">
        <v>116</v>
      </c>
      <c r="E74" s="1">
        <v>1500.0</v>
      </c>
      <c r="F74" s="1">
        <v>1500.0</v>
      </c>
      <c r="G74" s="1">
        <v>0.31</v>
      </c>
      <c r="H74" s="1">
        <v>11.0</v>
      </c>
      <c r="I74" s="1">
        <v>591.0</v>
      </c>
    </row>
    <row r="75">
      <c r="B75" s="10" t="str">
        <f t="shared" ref="B75:B76" si="4">HYPERLINK("https://drive.google.com/open?id=18KK8Fp_yJoE-jr6vvpx2VlmtFPuAqPUN","9/22/16")</f>
        <v>9/22/16</v>
      </c>
      <c r="C75" s="1" t="s">
        <v>85</v>
      </c>
      <c r="D75" s="1" t="s">
        <v>117</v>
      </c>
      <c r="E75" s="1">
        <v>240.0</v>
      </c>
      <c r="F75" s="1">
        <v>240.0</v>
      </c>
      <c r="G75" s="1" t="s">
        <v>63</v>
      </c>
      <c r="H75" s="1">
        <v>1.6</v>
      </c>
      <c r="I75" s="1">
        <v>166.0</v>
      </c>
    </row>
    <row r="76">
      <c r="B76" s="10" t="str">
        <f t="shared" si="4"/>
        <v>9/22/16</v>
      </c>
      <c r="C76" s="1" t="s">
        <v>85</v>
      </c>
      <c r="D76" s="1" t="s">
        <v>118</v>
      </c>
      <c r="E76" s="1">
        <v>690.0</v>
      </c>
      <c r="F76" s="1">
        <v>710.0</v>
      </c>
      <c r="G76" s="1" t="s">
        <v>63</v>
      </c>
      <c r="H76" s="1">
        <v>19.0</v>
      </c>
      <c r="I76" s="1">
        <v>265.0</v>
      </c>
    </row>
    <row r="77">
      <c r="B77" s="10" t="str">
        <f t="shared" ref="B77:B78" si="5">HYPERLINK("https://drive.google.com/open?id=1VmY9UUiF51qZdz7fFweOo6J65m11UJHz","9/22/16")</f>
        <v>9/22/16</v>
      </c>
      <c r="C77" s="1" t="s">
        <v>85</v>
      </c>
      <c r="D77" s="1" t="s">
        <v>119</v>
      </c>
      <c r="E77" s="1">
        <v>180.0</v>
      </c>
      <c r="F77" s="1">
        <v>180.0</v>
      </c>
      <c r="G77" s="1">
        <v>0.071</v>
      </c>
      <c r="H77" s="1">
        <v>1.8</v>
      </c>
      <c r="I77" s="1">
        <v>275.0</v>
      </c>
    </row>
    <row r="78">
      <c r="B78" s="10" t="str">
        <f t="shared" si="5"/>
        <v>9/22/16</v>
      </c>
      <c r="C78" s="1" t="s">
        <v>85</v>
      </c>
      <c r="D78" s="1" t="s">
        <v>120</v>
      </c>
      <c r="E78" s="1">
        <v>370.0</v>
      </c>
      <c r="F78" s="1">
        <v>370.0</v>
      </c>
      <c r="G78" s="1">
        <v>0.071</v>
      </c>
      <c r="H78" s="1">
        <v>1.4</v>
      </c>
      <c r="I78" s="1">
        <v>161.0</v>
      </c>
    </row>
    <row r="79">
      <c r="B79" s="10" t="str">
        <f t="shared" ref="B79:B80" si="6">HYPERLINK("https://drive.google.com/open?id=1iGnX6sgmmREE-8l9coujDMvEDvhsxRvX","9/22/16")</f>
        <v>9/22/16</v>
      </c>
      <c r="C79" s="1" t="s">
        <v>85</v>
      </c>
      <c r="D79" s="1" t="s">
        <v>121</v>
      </c>
      <c r="E79" s="1">
        <v>900.0</v>
      </c>
      <c r="F79" s="1">
        <v>900.0</v>
      </c>
      <c r="G79" s="1">
        <v>0.18</v>
      </c>
      <c r="H79" s="1">
        <v>1.2</v>
      </c>
      <c r="I79" s="1">
        <v>686.0</v>
      </c>
    </row>
    <row r="80">
      <c r="B80" s="10" t="str">
        <f t="shared" si="6"/>
        <v>9/22/16</v>
      </c>
      <c r="C80" s="1" t="s">
        <v>85</v>
      </c>
      <c r="D80" s="1" t="s">
        <v>122</v>
      </c>
      <c r="E80" s="1">
        <v>500.0</v>
      </c>
      <c r="F80" s="1">
        <v>500.0</v>
      </c>
      <c r="G80" s="1">
        <v>0.2</v>
      </c>
      <c r="H80" s="1">
        <v>0.54</v>
      </c>
      <c r="I80" s="1">
        <v>617.0</v>
      </c>
    </row>
    <row r="81">
      <c r="B81" s="10" t="str">
        <f>HYPERLINK("https://drive.google.com/open?id=1EiEp1_pgL_4ShWwTE8HoZHHLo8tLVdR0","9/22/16")</f>
        <v>9/22/16</v>
      </c>
      <c r="C81" s="1" t="s">
        <v>85</v>
      </c>
      <c r="D81" s="1" t="s">
        <v>123</v>
      </c>
      <c r="E81" s="1">
        <v>1100.0</v>
      </c>
      <c r="F81" s="1">
        <v>1100.0</v>
      </c>
      <c r="G81" s="1">
        <v>0.074</v>
      </c>
      <c r="H81" s="1">
        <v>4.4</v>
      </c>
      <c r="I81" s="1">
        <v>558.0</v>
      </c>
    </row>
    <row r="82">
      <c r="B82" s="10" t="str">
        <f t="shared" ref="B82:B83" si="7">HYPERLINK("https://drive.google.com/open?id=1hd1u2g9N1kTVvvOojPQmSMXuZA6ZZ8-7","9/22/16")</f>
        <v>9/22/16</v>
      </c>
      <c r="C82" s="1" t="s">
        <v>85</v>
      </c>
      <c r="D82" s="1" t="s">
        <v>124</v>
      </c>
      <c r="E82" s="1">
        <v>450.0</v>
      </c>
      <c r="F82" s="1">
        <v>450.0</v>
      </c>
      <c r="G82" s="1" t="s">
        <v>63</v>
      </c>
      <c r="H82" s="1">
        <v>4.1</v>
      </c>
      <c r="I82" s="1">
        <v>627.0</v>
      </c>
    </row>
    <row r="83">
      <c r="B83" s="10" t="str">
        <f t="shared" si="7"/>
        <v>9/22/16</v>
      </c>
      <c r="C83" s="1" t="s">
        <v>85</v>
      </c>
      <c r="D83" s="1" t="s">
        <v>125</v>
      </c>
      <c r="E83" s="1">
        <v>630.0</v>
      </c>
      <c r="F83" s="1">
        <v>640.0</v>
      </c>
      <c r="G83" s="1">
        <v>0.054</v>
      </c>
      <c r="H83" s="1">
        <v>6.7</v>
      </c>
      <c r="I83" s="1">
        <v>620.0</v>
      </c>
    </row>
    <row r="84">
      <c r="B84" s="10" t="str">
        <f>HYPERLINK("https://drive.google.com/open?id=1EiEp1_pgL_4ShWwTE8HoZHHLo8tLVdR0","9/22/16")</f>
        <v>9/22/16</v>
      </c>
      <c r="C84" s="1" t="s">
        <v>85</v>
      </c>
      <c r="D84" s="1" t="s">
        <v>126</v>
      </c>
      <c r="E84" s="1">
        <v>1000.0</v>
      </c>
      <c r="F84" s="1">
        <v>1000.0</v>
      </c>
      <c r="G84" s="1">
        <v>0.05</v>
      </c>
      <c r="H84" s="1">
        <v>1.5</v>
      </c>
      <c r="I84" s="1">
        <v>505.0</v>
      </c>
    </row>
    <row r="85">
      <c r="A85" s="1" t="s">
        <v>127</v>
      </c>
      <c r="B85" s="3" t="s">
        <v>26</v>
      </c>
      <c r="C85" s="3" t="s">
        <v>27</v>
      </c>
      <c r="D85" s="3" t="s">
        <v>28</v>
      </c>
      <c r="E85" s="3" t="s">
        <v>29</v>
      </c>
      <c r="F85" s="3" t="s">
        <v>30</v>
      </c>
      <c r="G85" s="3" t="s">
        <v>31</v>
      </c>
      <c r="H85" s="3" t="s">
        <v>32</v>
      </c>
      <c r="I85" s="3" t="s">
        <v>33</v>
      </c>
      <c r="J85" s="3" t="s">
        <v>34</v>
      </c>
      <c r="K85" s="3" t="s">
        <v>83</v>
      </c>
    </row>
    <row r="86">
      <c r="B86" s="13">
        <v>42786.0</v>
      </c>
      <c r="C86" s="1" t="s">
        <v>64</v>
      </c>
      <c r="D86" s="1" t="s">
        <v>11</v>
      </c>
      <c r="E86" s="1" t="s">
        <v>63</v>
      </c>
      <c r="F86" s="1" t="s">
        <v>63</v>
      </c>
      <c r="G86" s="1">
        <v>0.019</v>
      </c>
      <c r="H86" s="1">
        <v>0.52</v>
      </c>
      <c r="I86" s="1">
        <v>0.587</v>
      </c>
      <c r="J86" s="1">
        <v>270.0</v>
      </c>
    </row>
    <row r="87">
      <c r="B87" s="13">
        <v>42786.0</v>
      </c>
      <c r="C87" s="1" t="s">
        <v>64</v>
      </c>
      <c r="D87" s="1" t="s">
        <v>128</v>
      </c>
      <c r="E87" s="1" t="s">
        <v>63</v>
      </c>
      <c r="F87" s="1" t="s">
        <v>63</v>
      </c>
      <c r="G87" s="1">
        <v>0.02</v>
      </c>
      <c r="H87" s="1">
        <v>0.21</v>
      </c>
      <c r="I87" s="1" t="s">
        <v>129</v>
      </c>
      <c r="J87" s="1">
        <v>150.0</v>
      </c>
    </row>
    <row r="88">
      <c r="B88" s="13">
        <v>42786.0</v>
      </c>
      <c r="C88" s="1" t="s">
        <v>64</v>
      </c>
      <c r="D88" s="1" t="s">
        <v>14</v>
      </c>
      <c r="E88" s="1" t="s">
        <v>63</v>
      </c>
      <c r="F88" s="1" t="s">
        <v>63</v>
      </c>
      <c r="G88" s="1">
        <v>0.025</v>
      </c>
      <c r="H88" s="1">
        <v>0.25</v>
      </c>
      <c r="I88" s="1">
        <v>0.441</v>
      </c>
      <c r="J88" s="1">
        <v>130.0</v>
      </c>
    </row>
    <row r="89">
      <c r="B89" s="13">
        <v>42786.0</v>
      </c>
      <c r="C89" s="1" t="s">
        <v>64</v>
      </c>
      <c r="D89" s="1" t="s">
        <v>130</v>
      </c>
      <c r="E89" s="1" t="s">
        <v>63</v>
      </c>
      <c r="F89" s="1" t="s">
        <v>63</v>
      </c>
      <c r="G89" s="1">
        <v>0.025</v>
      </c>
      <c r="H89" s="1">
        <v>1.6</v>
      </c>
      <c r="I89" s="1">
        <v>0.618</v>
      </c>
      <c r="J89" s="1">
        <v>190.0</v>
      </c>
      <c r="K89" s="1" t="s">
        <v>131</v>
      </c>
    </row>
    <row r="90">
      <c r="B90" s="13">
        <v>42786.0</v>
      </c>
      <c r="C90" s="1" t="s">
        <v>64</v>
      </c>
      <c r="D90" s="1" t="s">
        <v>132</v>
      </c>
      <c r="E90" s="1" t="s">
        <v>63</v>
      </c>
      <c r="F90" s="1" t="s">
        <v>63</v>
      </c>
      <c r="G90" s="1">
        <v>0.02</v>
      </c>
      <c r="H90" s="1">
        <v>0.33</v>
      </c>
      <c r="I90" s="1">
        <v>0.988</v>
      </c>
      <c r="J90" s="1">
        <v>150.0</v>
      </c>
    </row>
    <row r="91">
      <c r="B91" s="13">
        <v>42786.0</v>
      </c>
      <c r="C91" s="1" t="s">
        <v>64</v>
      </c>
      <c r="D91" s="1" t="s">
        <v>25</v>
      </c>
      <c r="E91" s="1" t="s">
        <v>63</v>
      </c>
      <c r="F91" s="1" t="s">
        <v>63</v>
      </c>
      <c r="G91" s="1">
        <v>0.015</v>
      </c>
      <c r="H91" s="1" t="s">
        <v>129</v>
      </c>
      <c r="I91" s="1">
        <v>0.266</v>
      </c>
      <c r="J91" s="1">
        <v>120.0</v>
      </c>
    </row>
    <row r="92">
      <c r="B92" s="13">
        <v>42786.0</v>
      </c>
      <c r="C92" s="1" t="s">
        <v>64</v>
      </c>
      <c r="D92" s="1" t="s">
        <v>36</v>
      </c>
      <c r="E92" s="1" t="s">
        <v>63</v>
      </c>
      <c r="F92" s="1" t="s">
        <v>63</v>
      </c>
      <c r="G92" s="1">
        <v>0.035</v>
      </c>
      <c r="H92" s="1">
        <v>0.49</v>
      </c>
      <c r="I92" s="1">
        <v>0.904</v>
      </c>
      <c r="J92" s="1">
        <v>170.0</v>
      </c>
      <c r="K92" s="1" t="s">
        <v>133</v>
      </c>
    </row>
    <row r="93">
      <c r="B93" s="13">
        <v>42786.0</v>
      </c>
      <c r="C93" s="1" t="s">
        <v>64</v>
      </c>
      <c r="D93" s="1" t="s">
        <v>37</v>
      </c>
      <c r="E93" s="1" t="s">
        <v>63</v>
      </c>
      <c r="F93" s="1" t="s">
        <v>63</v>
      </c>
      <c r="G93" s="1" t="s">
        <v>129</v>
      </c>
      <c r="H93" s="1" t="s">
        <v>129</v>
      </c>
      <c r="I93" s="1">
        <v>0.291</v>
      </c>
      <c r="J93" s="1">
        <v>130.0</v>
      </c>
    </row>
    <row r="94">
      <c r="B94" s="13">
        <v>42786.0</v>
      </c>
      <c r="C94" s="1" t="s">
        <v>64</v>
      </c>
      <c r="D94" s="1" t="s">
        <v>134</v>
      </c>
      <c r="E94" s="1" t="s">
        <v>63</v>
      </c>
      <c r="F94" s="1" t="s">
        <v>63</v>
      </c>
      <c r="G94" s="1" t="s">
        <v>129</v>
      </c>
      <c r="H94" s="1">
        <v>0.31</v>
      </c>
      <c r="I94" s="19">
        <v>0.496</v>
      </c>
      <c r="J94" s="1">
        <v>170.0</v>
      </c>
    </row>
    <row r="95">
      <c r="B95" s="13">
        <v>42786.0</v>
      </c>
      <c r="C95" s="1" t="s">
        <v>64</v>
      </c>
      <c r="D95" s="1" t="s">
        <v>38</v>
      </c>
      <c r="E95" s="1" t="s">
        <v>63</v>
      </c>
      <c r="F95" s="1" t="s">
        <v>63</v>
      </c>
      <c r="G95" s="1">
        <v>0.021</v>
      </c>
      <c r="H95" s="1">
        <v>0.6</v>
      </c>
      <c r="I95" s="1">
        <v>0.592</v>
      </c>
      <c r="J95" s="1">
        <v>120.0</v>
      </c>
      <c r="K95" s="1" t="s">
        <v>135</v>
      </c>
    </row>
    <row r="96">
      <c r="B96" s="13">
        <v>42786.0</v>
      </c>
      <c r="C96" s="1" t="s">
        <v>136</v>
      </c>
      <c r="D96" s="1" t="s">
        <v>137</v>
      </c>
      <c r="E96" s="1">
        <v>5100.0</v>
      </c>
      <c r="F96" s="1">
        <v>5100.0</v>
      </c>
      <c r="G96" s="1" t="s">
        <v>67</v>
      </c>
      <c r="H96" s="1">
        <v>1.1</v>
      </c>
      <c r="I96" s="1">
        <v>807.0</v>
      </c>
      <c r="K96" s="1" t="s">
        <v>138</v>
      </c>
    </row>
    <row r="97">
      <c r="B97" s="13">
        <v>42786.0</v>
      </c>
      <c r="C97" s="1" t="s">
        <v>136</v>
      </c>
      <c r="D97" s="1" t="s">
        <v>139</v>
      </c>
      <c r="E97" s="1">
        <v>240.0</v>
      </c>
      <c r="F97" s="1">
        <v>240.0</v>
      </c>
      <c r="G97" s="1" t="s">
        <v>67</v>
      </c>
      <c r="H97" s="1">
        <v>0.25</v>
      </c>
      <c r="I97" s="1">
        <v>632.0</v>
      </c>
    </row>
    <row r="98">
      <c r="B98" s="13">
        <v>42786.0</v>
      </c>
      <c r="C98" s="1" t="s">
        <v>136</v>
      </c>
      <c r="D98" s="1" t="s">
        <v>140</v>
      </c>
      <c r="E98" s="1">
        <v>290.0</v>
      </c>
      <c r="F98" s="1">
        <v>290.0</v>
      </c>
      <c r="G98" s="1" t="s">
        <v>67</v>
      </c>
      <c r="H98" s="1">
        <v>0.15</v>
      </c>
      <c r="I98" s="1">
        <v>429.0</v>
      </c>
    </row>
    <row r="99">
      <c r="B99" s="13">
        <v>42786.0</v>
      </c>
      <c r="C99" s="1" t="s">
        <v>136</v>
      </c>
      <c r="D99" s="1" t="s">
        <v>141</v>
      </c>
      <c r="E99" s="1">
        <v>140.0</v>
      </c>
      <c r="F99" s="1">
        <v>140.0</v>
      </c>
      <c r="G99" s="1" t="s">
        <v>67</v>
      </c>
      <c r="H99" s="1" t="s">
        <v>63</v>
      </c>
      <c r="I99" s="1">
        <v>266.0</v>
      </c>
    </row>
    <row r="100">
      <c r="B100" s="13">
        <v>42786.0</v>
      </c>
      <c r="C100" s="1" t="s">
        <v>136</v>
      </c>
      <c r="D100" s="1" t="s">
        <v>142</v>
      </c>
      <c r="E100" s="1">
        <v>570.0</v>
      </c>
      <c r="F100" s="1">
        <v>580.0</v>
      </c>
      <c r="G100" s="1">
        <v>0.44</v>
      </c>
      <c r="H100" s="1">
        <v>5.7</v>
      </c>
      <c r="I100" s="1">
        <v>669.0</v>
      </c>
    </row>
    <row r="101">
      <c r="B101" s="13">
        <v>42786.0</v>
      </c>
      <c r="C101" s="1" t="s">
        <v>136</v>
      </c>
      <c r="D101" s="1" t="s">
        <v>143</v>
      </c>
      <c r="E101" s="1">
        <v>370.0</v>
      </c>
      <c r="F101" s="1">
        <v>370.0</v>
      </c>
      <c r="G101" s="1">
        <v>0.33</v>
      </c>
      <c r="H101" s="1">
        <v>4.1</v>
      </c>
      <c r="I101" s="1">
        <v>659.0</v>
      </c>
    </row>
    <row r="102">
      <c r="B102" s="13">
        <v>42786.0</v>
      </c>
      <c r="C102" s="1" t="s">
        <v>136</v>
      </c>
      <c r="D102" s="1" t="s">
        <v>144</v>
      </c>
      <c r="E102" s="1">
        <v>530.0</v>
      </c>
      <c r="F102" s="1">
        <v>530.0</v>
      </c>
      <c r="G102" s="1">
        <v>0.18</v>
      </c>
      <c r="H102" s="1">
        <v>0.75</v>
      </c>
      <c r="I102" s="1">
        <v>339.0</v>
      </c>
    </row>
    <row r="103">
      <c r="B103" s="13">
        <v>42786.0</v>
      </c>
      <c r="C103" s="1" t="s">
        <v>136</v>
      </c>
      <c r="D103" s="1" t="s">
        <v>145</v>
      </c>
      <c r="E103" s="1">
        <v>1800.0</v>
      </c>
      <c r="F103" s="1">
        <v>1800.0</v>
      </c>
      <c r="G103" s="1" t="s">
        <v>63</v>
      </c>
      <c r="H103" s="1">
        <v>0.26</v>
      </c>
      <c r="I103" s="1">
        <v>355.0</v>
      </c>
    </row>
    <row r="104">
      <c r="B104" s="13">
        <v>42786.0</v>
      </c>
      <c r="C104" s="1" t="s">
        <v>136</v>
      </c>
      <c r="D104" s="1" t="s">
        <v>146</v>
      </c>
      <c r="E104" s="1">
        <v>990.0</v>
      </c>
      <c r="F104" s="1">
        <v>990.0</v>
      </c>
      <c r="G104" s="1" t="s">
        <v>63</v>
      </c>
      <c r="H104" s="1">
        <v>0.2</v>
      </c>
      <c r="I104" s="1">
        <v>524.0</v>
      </c>
    </row>
    <row r="105">
      <c r="B105" s="13">
        <v>42786.0</v>
      </c>
      <c r="C105" s="1" t="s">
        <v>136</v>
      </c>
      <c r="D105" s="1" t="s">
        <v>147</v>
      </c>
      <c r="E105" s="1">
        <v>330.0</v>
      </c>
      <c r="F105" s="1">
        <v>330.0</v>
      </c>
      <c r="G105" s="1">
        <v>0.31</v>
      </c>
      <c r="H105" s="1">
        <v>2.0</v>
      </c>
      <c r="I105" s="1">
        <v>664.0</v>
      </c>
    </row>
    <row r="106">
      <c r="B106" s="13">
        <v>42786.0</v>
      </c>
      <c r="C106" s="1" t="s">
        <v>136</v>
      </c>
      <c r="D106" s="1" t="s">
        <v>148</v>
      </c>
      <c r="E106" s="1">
        <v>350.0</v>
      </c>
      <c r="F106" s="1">
        <v>350.0</v>
      </c>
      <c r="G106" s="1" t="s">
        <v>67</v>
      </c>
      <c r="H106" s="1">
        <v>0.25</v>
      </c>
      <c r="I106" s="1">
        <v>335.0</v>
      </c>
    </row>
    <row r="107">
      <c r="B107" s="13"/>
      <c r="C107" s="1"/>
      <c r="D107" s="1"/>
      <c r="E107" s="1"/>
      <c r="F107" s="1"/>
      <c r="G107" s="1"/>
      <c r="H107" s="1"/>
      <c r="I107" s="1"/>
    </row>
    <row r="108">
      <c r="B108" s="13">
        <v>42821.0</v>
      </c>
      <c r="C108" s="1" t="s">
        <v>136</v>
      </c>
      <c r="D108" s="1" t="s">
        <v>132</v>
      </c>
      <c r="E108" s="1">
        <v>3700.0</v>
      </c>
      <c r="F108" s="1">
        <v>3700.0</v>
      </c>
      <c r="G108" s="1" t="s">
        <v>149</v>
      </c>
      <c r="H108" s="1" t="s">
        <v>150</v>
      </c>
      <c r="I108" s="1">
        <v>787.0</v>
      </c>
    </row>
    <row r="109">
      <c r="B109" s="13">
        <v>42821.0</v>
      </c>
      <c r="C109" s="1" t="s">
        <v>136</v>
      </c>
      <c r="D109" s="1" t="s">
        <v>11</v>
      </c>
      <c r="E109" s="1">
        <v>980.0</v>
      </c>
      <c r="F109" s="1">
        <v>980.0</v>
      </c>
      <c r="G109" s="1" t="s">
        <v>67</v>
      </c>
      <c r="H109" s="1" t="s">
        <v>151</v>
      </c>
      <c r="I109" s="1">
        <v>736.0</v>
      </c>
    </row>
    <row r="110">
      <c r="B110" s="13">
        <v>42821.0</v>
      </c>
      <c r="C110" s="1" t="s">
        <v>136</v>
      </c>
      <c r="D110" s="1" t="s">
        <v>152</v>
      </c>
      <c r="E110" s="1">
        <v>3100.0</v>
      </c>
      <c r="F110" s="1">
        <v>3100.0</v>
      </c>
      <c r="G110" s="1" t="s">
        <v>67</v>
      </c>
      <c r="H110" s="1">
        <v>18.0</v>
      </c>
      <c r="I110" s="1">
        <v>518.0</v>
      </c>
    </row>
    <row r="111">
      <c r="B111" s="13">
        <v>46473.0</v>
      </c>
      <c r="C111" s="1" t="s">
        <v>136</v>
      </c>
      <c r="D111" s="1" t="s">
        <v>0</v>
      </c>
      <c r="E111" s="1">
        <v>880.0</v>
      </c>
      <c r="F111" s="1">
        <v>900.0</v>
      </c>
      <c r="G111" s="1" t="s">
        <v>153</v>
      </c>
      <c r="H111" s="1">
        <v>22.0</v>
      </c>
      <c r="I111" s="1">
        <v>851.0</v>
      </c>
    </row>
    <row r="112">
      <c r="B112" s="13">
        <v>42821.0</v>
      </c>
      <c r="C112" s="1" t="s">
        <v>136</v>
      </c>
      <c r="D112" s="1" t="s">
        <v>37</v>
      </c>
      <c r="E112" s="1">
        <v>970.0</v>
      </c>
      <c r="I112" s="1">
        <v>500.0</v>
      </c>
    </row>
    <row r="113">
      <c r="B113" s="13">
        <v>42821.0</v>
      </c>
      <c r="C113" s="1" t="s">
        <v>136</v>
      </c>
      <c r="D113" s="1" t="s">
        <v>25</v>
      </c>
      <c r="E113" s="1">
        <v>1900.0</v>
      </c>
      <c r="I113" s="1">
        <v>568.0</v>
      </c>
    </row>
    <row r="114">
      <c r="B114" s="13">
        <v>42821.0</v>
      </c>
      <c r="C114" s="1" t="s">
        <v>136</v>
      </c>
      <c r="D114" s="1" t="s">
        <v>154</v>
      </c>
      <c r="E114" s="1">
        <v>260.0</v>
      </c>
      <c r="F114" s="1">
        <v>260.0</v>
      </c>
      <c r="G114" s="1" t="s">
        <v>63</v>
      </c>
      <c r="H114" s="1">
        <v>1.1</v>
      </c>
      <c r="I114" s="1">
        <v>447.0</v>
      </c>
    </row>
    <row r="115">
      <c r="B115" s="13">
        <v>42821.0</v>
      </c>
      <c r="C115" s="1" t="s">
        <v>136</v>
      </c>
      <c r="D115" s="1" t="s">
        <v>155</v>
      </c>
      <c r="E115" s="1">
        <v>790.0</v>
      </c>
      <c r="F115" s="1">
        <v>790.0</v>
      </c>
      <c r="G115" s="1" t="s">
        <v>63</v>
      </c>
      <c r="H115" s="1" t="s">
        <v>156</v>
      </c>
      <c r="I115" s="1">
        <v>705.0</v>
      </c>
    </row>
    <row r="116">
      <c r="B116" s="13">
        <v>42821.0</v>
      </c>
      <c r="C116" s="1" t="s">
        <v>136</v>
      </c>
      <c r="D116" s="1" t="s">
        <v>130</v>
      </c>
      <c r="E116" s="1">
        <v>1000.0</v>
      </c>
      <c r="F116" s="1">
        <v>1000.0</v>
      </c>
      <c r="G116" s="1" t="s">
        <v>63</v>
      </c>
      <c r="H116" s="1">
        <v>47.0</v>
      </c>
      <c r="I116" s="1">
        <v>369.0</v>
      </c>
    </row>
    <row r="117">
      <c r="B117" s="13">
        <v>42821.0</v>
      </c>
      <c r="C117" s="1" t="s">
        <v>136</v>
      </c>
      <c r="D117" s="1" t="s">
        <v>14</v>
      </c>
      <c r="E117" s="1">
        <v>470.0</v>
      </c>
      <c r="F117" s="1">
        <v>470.0</v>
      </c>
      <c r="G117" s="1" t="s">
        <v>63</v>
      </c>
      <c r="H117" s="1">
        <v>4.5</v>
      </c>
      <c r="I117" s="1">
        <v>567.0</v>
      </c>
    </row>
    <row r="118">
      <c r="B118" s="13">
        <v>42821.0</v>
      </c>
      <c r="C118" s="1" t="s">
        <v>64</v>
      </c>
      <c r="D118" s="1" t="s">
        <v>25</v>
      </c>
      <c r="E118" s="1" t="s">
        <v>63</v>
      </c>
      <c r="F118" s="1">
        <v>1.4</v>
      </c>
      <c r="G118" s="1" t="s">
        <v>157</v>
      </c>
      <c r="H118" s="1">
        <v>0.36</v>
      </c>
      <c r="I118" s="1" t="s">
        <v>158</v>
      </c>
      <c r="J118" s="1">
        <v>170.0</v>
      </c>
    </row>
    <row r="119">
      <c r="B119" s="13">
        <v>42821.0</v>
      </c>
      <c r="C119" s="1" t="s">
        <v>64</v>
      </c>
      <c r="D119" s="1" t="s">
        <v>14</v>
      </c>
      <c r="E119" s="1" t="s">
        <v>63</v>
      </c>
      <c r="F119" s="1">
        <v>1.2</v>
      </c>
      <c r="G119" s="1" t="s">
        <v>159</v>
      </c>
      <c r="H119" s="1" t="s">
        <v>160</v>
      </c>
      <c r="I119" s="1" t="s">
        <v>161</v>
      </c>
      <c r="J119" s="1">
        <v>150.0</v>
      </c>
    </row>
    <row r="120">
      <c r="B120" s="13">
        <v>42821.0</v>
      </c>
      <c r="C120" s="1" t="s">
        <v>64</v>
      </c>
      <c r="D120" s="1" t="s">
        <v>162</v>
      </c>
      <c r="E120" s="1" t="s">
        <v>63</v>
      </c>
      <c r="F120" s="1">
        <v>1.4</v>
      </c>
      <c r="G120" s="1">
        <v>0.01</v>
      </c>
      <c r="H120" s="1">
        <v>0.34</v>
      </c>
      <c r="I120" s="1" t="s">
        <v>149</v>
      </c>
      <c r="J120" s="1">
        <v>240.0</v>
      </c>
    </row>
    <row r="121">
      <c r="B121" s="13">
        <v>42821.0</v>
      </c>
      <c r="C121" s="1" t="s">
        <v>64</v>
      </c>
      <c r="D121" s="1" t="s">
        <v>152</v>
      </c>
      <c r="E121" s="1" t="s">
        <v>63</v>
      </c>
      <c r="F121" s="1">
        <v>1.6</v>
      </c>
      <c r="G121" s="1">
        <v>0.013</v>
      </c>
      <c r="H121" s="1">
        <v>0.54</v>
      </c>
      <c r="I121" s="1">
        <v>0.234</v>
      </c>
      <c r="J121" s="1">
        <v>240.0</v>
      </c>
    </row>
    <row r="122">
      <c r="B122" s="13">
        <v>42821.0</v>
      </c>
      <c r="C122" s="1" t="s">
        <v>64</v>
      </c>
      <c r="D122" s="1" t="s">
        <v>36</v>
      </c>
      <c r="E122" s="1" t="s">
        <v>63</v>
      </c>
      <c r="F122" s="1">
        <v>1.9</v>
      </c>
      <c r="G122" s="1">
        <v>0.023</v>
      </c>
      <c r="H122" s="1">
        <v>0.91</v>
      </c>
      <c r="I122" s="1">
        <v>0.427</v>
      </c>
      <c r="J122" s="1">
        <v>280.0</v>
      </c>
    </row>
    <row r="123">
      <c r="B123" s="13">
        <v>42821.0</v>
      </c>
      <c r="C123" s="1" t="s">
        <v>64</v>
      </c>
      <c r="D123" s="1" t="s">
        <v>163</v>
      </c>
      <c r="E123" s="1" t="s">
        <v>63</v>
      </c>
      <c r="F123" s="1">
        <v>1.7</v>
      </c>
      <c r="G123" s="1">
        <v>0.022</v>
      </c>
      <c r="H123" s="1">
        <v>0.7</v>
      </c>
      <c r="I123" s="1">
        <v>0.637</v>
      </c>
      <c r="J123" s="1">
        <v>310.0</v>
      </c>
    </row>
    <row r="124">
      <c r="B124" s="13">
        <v>42821.0</v>
      </c>
      <c r="C124" s="1" t="s">
        <v>64</v>
      </c>
      <c r="D124" s="1" t="s">
        <v>38</v>
      </c>
      <c r="E124" s="1" t="s">
        <v>63</v>
      </c>
      <c r="F124" s="1">
        <v>2.1</v>
      </c>
      <c r="G124" s="1">
        <v>0.013</v>
      </c>
      <c r="H124" s="1">
        <v>1.1</v>
      </c>
      <c r="I124" s="1">
        <v>0.26</v>
      </c>
      <c r="J124" s="1">
        <v>240.0</v>
      </c>
    </row>
    <row r="125">
      <c r="B125" s="13">
        <v>42821.0</v>
      </c>
      <c r="C125" s="1" t="s">
        <v>64</v>
      </c>
      <c r="D125" s="1" t="s">
        <v>0</v>
      </c>
      <c r="E125" s="1" t="s">
        <v>63</v>
      </c>
      <c r="F125" s="1">
        <v>2.0</v>
      </c>
      <c r="G125" s="1" t="s">
        <v>159</v>
      </c>
      <c r="H125" s="1">
        <v>0.98</v>
      </c>
      <c r="I125" s="1" t="s">
        <v>164</v>
      </c>
      <c r="J125" s="1">
        <v>200.0</v>
      </c>
    </row>
    <row r="126">
      <c r="B126" s="13">
        <v>42821.0</v>
      </c>
      <c r="C126" s="1" t="s">
        <v>64</v>
      </c>
      <c r="D126" s="1" t="s">
        <v>11</v>
      </c>
      <c r="E126" s="1" t="s">
        <v>63</v>
      </c>
      <c r="F126" s="1">
        <v>2.2</v>
      </c>
      <c r="G126" s="1">
        <v>0.01</v>
      </c>
      <c r="H126" s="1">
        <v>1.2</v>
      </c>
      <c r="I126" s="1" t="s">
        <v>165</v>
      </c>
      <c r="J126" s="1">
        <v>230.0</v>
      </c>
    </row>
    <row r="127">
      <c r="B127" s="13">
        <v>42821.0</v>
      </c>
      <c r="C127" s="1" t="s">
        <v>64</v>
      </c>
      <c r="D127" s="1" t="s">
        <v>130</v>
      </c>
      <c r="E127" s="1" t="s">
        <v>63</v>
      </c>
      <c r="F127" s="1">
        <v>3.01</v>
      </c>
      <c r="G127" s="1" t="s">
        <v>166</v>
      </c>
      <c r="H127" s="1">
        <v>2.0</v>
      </c>
      <c r="I127" s="1" t="s">
        <v>167</v>
      </c>
      <c r="J127" s="1">
        <v>290.0</v>
      </c>
    </row>
    <row r="128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>
      <c r="A129" s="1" t="s">
        <v>168</v>
      </c>
      <c r="B129" s="3" t="s">
        <v>26</v>
      </c>
      <c r="C129" s="3" t="s">
        <v>27</v>
      </c>
      <c r="D129" s="3" t="s">
        <v>28</v>
      </c>
      <c r="E129" s="3" t="s">
        <v>29</v>
      </c>
      <c r="F129" s="3" t="s">
        <v>30</v>
      </c>
      <c r="G129" s="3" t="s">
        <v>31</v>
      </c>
      <c r="H129" s="3" t="s">
        <v>32</v>
      </c>
      <c r="I129" s="3" t="s">
        <v>33</v>
      </c>
      <c r="J129" s="3" t="s">
        <v>34</v>
      </c>
      <c r="K129" s="3" t="s">
        <v>83</v>
      </c>
    </row>
    <row r="130">
      <c r="B130" s="13">
        <v>43000.0</v>
      </c>
      <c r="D130" s="1" t="s">
        <v>125</v>
      </c>
      <c r="E130" s="1">
        <v>630.0</v>
      </c>
      <c r="F130" s="1">
        <v>640.0</v>
      </c>
      <c r="G130" s="1">
        <v>0.054</v>
      </c>
      <c r="H130" s="1">
        <v>6.7</v>
      </c>
      <c r="I130" s="1">
        <v>620.0</v>
      </c>
    </row>
    <row r="131">
      <c r="B131" s="13">
        <v>43000.0</v>
      </c>
      <c r="D131" s="1" t="s">
        <v>124</v>
      </c>
      <c r="E131" s="1">
        <v>450.0</v>
      </c>
      <c r="F131" s="1">
        <v>450.0</v>
      </c>
      <c r="G131" s="1" t="s">
        <v>63</v>
      </c>
      <c r="H131" s="1">
        <v>4.1</v>
      </c>
      <c r="I131" s="1">
        <v>627.0</v>
      </c>
    </row>
    <row r="132">
      <c r="B132" s="13">
        <v>43004.0</v>
      </c>
      <c r="C132" s="1" t="s">
        <v>136</v>
      </c>
      <c r="D132" s="1" t="s">
        <v>169</v>
      </c>
      <c r="E132" s="1">
        <v>4400.0</v>
      </c>
      <c r="F132" s="1">
        <v>4400.0</v>
      </c>
      <c r="G132" s="1" t="s">
        <v>63</v>
      </c>
      <c r="H132" s="1" t="s">
        <v>63</v>
      </c>
      <c r="I132" s="1">
        <v>724.0</v>
      </c>
    </row>
    <row r="133">
      <c r="B133" s="13">
        <v>43004.0</v>
      </c>
      <c r="C133" s="1" t="s">
        <v>136</v>
      </c>
      <c r="D133" s="1" t="s">
        <v>170</v>
      </c>
      <c r="E133" s="1">
        <v>3300.0</v>
      </c>
      <c r="F133" s="1">
        <v>3300.0</v>
      </c>
      <c r="G133" s="1" t="s">
        <v>63</v>
      </c>
      <c r="H133" s="1" t="s">
        <v>171</v>
      </c>
      <c r="I133" s="1">
        <v>863.0</v>
      </c>
    </row>
    <row r="134">
      <c r="B134" s="13">
        <v>43004.0</v>
      </c>
      <c r="C134" s="1" t="s">
        <v>136</v>
      </c>
      <c r="D134" s="1" t="s">
        <v>172</v>
      </c>
      <c r="E134" s="1">
        <v>2100.0</v>
      </c>
      <c r="F134" s="1">
        <v>2100.0</v>
      </c>
      <c r="G134" s="1" t="s">
        <v>63</v>
      </c>
      <c r="H134" s="1">
        <v>1.1</v>
      </c>
      <c r="I134" s="1">
        <v>784.0</v>
      </c>
    </row>
    <row r="135">
      <c r="B135" s="13">
        <v>43004.0</v>
      </c>
      <c r="C135" s="1" t="s">
        <v>136</v>
      </c>
      <c r="D135" s="1" t="s">
        <v>173</v>
      </c>
      <c r="E135" s="1">
        <v>2200.0</v>
      </c>
      <c r="F135" s="1">
        <v>2200.0</v>
      </c>
      <c r="G135" s="1" t="s">
        <v>63</v>
      </c>
      <c r="H135" s="1">
        <v>12.0</v>
      </c>
      <c r="I135" s="1">
        <v>927.0</v>
      </c>
    </row>
    <row r="136">
      <c r="B136" s="13">
        <v>43004.0</v>
      </c>
      <c r="C136" s="1" t="s">
        <v>136</v>
      </c>
      <c r="D136" s="1" t="s">
        <v>174</v>
      </c>
      <c r="E136" s="1">
        <v>5000.0</v>
      </c>
      <c r="F136" s="1">
        <v>5000.0</v>
      </c>
      <c r="G136" s="1" t="s">
        <v>63</v>
      </c>
      <c r="H136" s="1">
        <v>4.7</v>
      </c>
      <c r="I136" s="1">
        <v>1160.0</v>
      </c>
    </row>
    <row r="137">
      <c r="B137" s="13">
        <v>43004.0</v>
      </c>
      <c r="C137" s="1" t="s">
        <v>136</v>
      </c>
      <c r="D137" s="1" t="s">
        <v>175</v>
      </c>
      <c r="E137" s="1">
        <v>3100.0</v>
      </c>
      <c r="F137" s="1">
        <v>3100.0</v>
      </c>
      <c r="G137" s="1" t="s">
        <v>63</v>
      </c>
      <c r="H137" s="1" t="s">
        <v>63</v>
      </c>
      <c r="I137" s="1">
        <v>902.0</v>
      </c>
    </row>
    <row r="138">
      <c r="B138" s="13">
        <v>43004.0</v>
      </c>
      <c r="C138" s="1" t="s">
        <v>136</v>
      </c>
      <c r="D138" s="1" t="s">
        <v>176</v>
      </c>
      <c r="E138" s="1">
        <v>5000.0</v>
      </c>
      <c r="F138" s="1">
        <v>5000.0</v>
      </c>
      <c r="G138" s="1" t="s">
        <v>63</v>
      </c>
      <c r="H138" s="1">
        <v>0.64</v>
      </c>
      <c r="I138" s="1">
        <v>776.0</v>
      </c>
    </row>
    <row r="139">
      <c r="B139" s="13">
        <v>43004.0</v>
      </c>
      <c r="C139" s="1" t="s">
        <v>136</v>
      </c>
      <c r="D139" s="1" t="s">
        <v>177</v>
      </c>
      <c r="E139" s="1">
        <v>2800.0</v>
      </c>
      <c r="F139" s="1">
        <v>2800.0</v>
      </c>
      <c r="G139" s="1" t="s">
        <v>63</v>
      </c>
      <c r="H139" s="1" t="s">
        <v>178</v>
      </c>
      <c r="I139" s="1">
        <v>707.0</v>
      </c>
    </row>
    <row r="140">
      <c r="B140" s="13">
        <v>43004.0</v>
      </c>
      <c r="C140" s="1" t="s">
        <v>136</v>
      </c>
      <c r="D140" s="1" t="s">
        <v>179</v>
      </c>
      <c r="E140" s="1">
        <v>3100.0</v>
      </c>
      <c r="F140" s="1">
        <v>3100.0</v>
      </c>
      <c r="G140" s="1" t="s">
        <v>63</v>
      </c>
      <c r="H140" s="1" t="s">
        <v>63</v>
      </c>
      <c r="I140" s="1">
        <v>931.0</v>
      </c>
    </row>
    <row r="141">
      <c r="B141" s="13">
        <v>43004.0</v>
      </c>
      <c r="C141" s="1" t="s">
        <v>136</v>
      </c>
      <c r="D141" s="1" t="s">
        <v>180</v>
      </c>
      <c r="E141" s="1">
        <v>2400.0</v>
      </c>
      <c r="F141" s="1">
        <v>2400.0</v>
      </c>
      <c r="G141" s="1" t="s">
        <v>63</v>
      </c>
      <c r="H141" s="1" t="s">
        <v>158</v>
      </c>
      <c r="I141" s="1">
        <v>773.0</v>
      </c>
    </row>
    <row r="142">
      <c r="B142" s="13">
        <v>43004.0</v>
      </c>
      <c r="C142" s="1" t="s">
        <v>136</v>
      </c>
      <c r="D142" s="1" t="s">
        <v>181</v>
      </c>
      <c r="E142" s="1">
        <v>2100.0</v>
      </c>
      <c r="F142" s="1">
        <v>2100.0</v>
      </c>
      <c r="G142" s="1" t="s">
        <v>63</v>
      </c>
      <c r="H142" s="1">
        <v>2.1</v>
      </c>
      <c r="I142" s="1">
        <v>855.0</v>
      </c>
    </row>
    <row r="143">
      <c r="B143" s="13">
        <v>43004.0</v>
      </c>
      <c r="C143" s="1" t="s">
        <v>136</v>
      </c>
      <c r="D143" s="1" t="s">
        <v>182</v>
      </c>
      <c r="E143" s="1">
        <v>1700.0</v>
      </c>
      <c r="F143" s="1">
        <v>1700.0</v>
      </c>
      <c r="G143" s="1" t="s">
        <v>156</v>
      </c>
      <c r="H143" s="1">
        <v>1.0</v>
      </c>
      <c r="I143" s="1">
        <v>767.0</v>
      </c>
    </row>
    <row r="144">
      <c r="B144" s="13">
        <v>43004.0</v>
      </c>
      <c r="C144" s="1" t="s">
        <v>136</v>
      </c>
      <c r="D144" s="1" t="s">
        <v>183</v>
      </c>
      <c r="E144" s="1">
        <v>3300.0</v>
      </c>
      <c r="F144" s="1">
        <v>3300.0</v>
      </c>
      <c r="G144" s="1" t="s">
        <v>63</v>
      </c>
      <c r="H144" s="1" t="s">
        <v>184</v>
      </c>
      <c r="I144" s="1">
        <v>860.0</v>
      </c>
    </row>
    <row r="145">
      <c r="B145" s="13">
        <v>43004.0</v>
      </c>
      <c r="C145" s="1" t="s">
        <v>136</v>
      </c>
      <c r="D145" s="1" t="s">
        <v>185</v>
      </c>
      <c r="E145" s="1">
        <v>1800.0</v>
      </c>
      <c r="F145" s="1">
        <v>1800.0</v>
      </c>
      <c r="G145" s="1" t="s">
        <v>63</v>
      </c>
      <c r="H145" s="1">
        <v>5.1</v>
      </c>
      <c r="I145" s="1">
        <v>1010.0</v>
      </c>
    </row>
    <row r="146">
      <c r="B146" s="13">
        <v>43004.0</v>
      </c>
      <c r="C146" s="1" t="s">
        <v>136</v>
      </c>
      <c r="D146" s="1" t="s">
        <v>186</v>
      </c>
      <c r="E146" s="1">
        <v>2400.0</v>
      </c>
      <c r="F146" s="1">
        <v>2400.0</v>
      </c>
      <c r="G146" s="1" t="s">
        <v>63</v>
      </c>
      <c r="H146" s="1" t="s">
        <v>187</v>
      </c>
      <c r="I146" s="1">
        <v>1050.0</v>
      </c>
    </row>
    <row r="147">
      <c r="B147" s="13">
        <v>43004.0</v>
      </c>
      <c r="C147" s="1" t="s">
        <v>136</v>
      </c>
      <c r="D147" s="1" t="s">
        <v>188</v>
      </c>
      <c r="E147" s="1">
        <v>2300.0</v>
      </c>
      <c r="F147" s="1">
        <v>2300.0</v>
      </c>
      <c r="G147" s="1" t="s">
        <v>63</v>
      </c>
      <c r="H147" s="1" t="s">
        <v>189</v>
      </c>
      <c r="I147" s="1">
        <v>833.0</v>
      </c>
    </row>
    <row r="148">
      <c r="B148" s="13">
        <v>43006.0</v>
      </c>
      <c r="C148" s="1" t="s">
        <v>136</v>
      </c>
      <c r="D148" s="1" t="s">
        <v>190</v>
      </c>
      <c r="E148" s="1">
        <v>170.0</v>
      </c>
      <c r="F148" s="1">
        <v>170.0</v>
      </c>
      <c r="G148" s="1" t="s">
        <v>63</v>
      </c>
      <c r="H148" s="1" t="s">
        <v>178</v>
      </c>
      <c r="I148" s="1">
        <v>361.0</v>
      </c>
    </row>
    <row r="149">
      <c r="B149" s="13">
        <v>43006.0</v>
      </c>
      <c r="C149" s="1" t="s">
        <v>136</v>
      </c>
      <c r="D149" s="1" t="s">
        <v>191</v>
      </c>
      <c r="E149" s="1">
        <v>320.0</v>
      </c>
      <c r="F149" s="1">
        <v>320.0</v>
      </c>
      <c r="G149" s="1" t="s">
        <v>149</v>
      </c>
      <c r="H149" s="1" t="s">
        <v>192</v>
      </c>
      <c r="I149" s="1">
        <v>589.0</v>
      </c>
    </row>
    <row r="150">
      <c r="B150" s="13">
        <v>43006.0</v>
      </c>
      <c r="C150" s="1" t="s">
        <v>136</v>
      </c>
      <c r="D150" s="1" t="s">
        <v>193</v>
      </c>
      <c r="E150" s="1">
        <v>77.0</v>
      </c>
      <c r="F150" s="1">
        <v>78.0</v>
      </c>
      <c r="G150" s="1" t="s">
        <v>153</v>
      </c>
      <c r="H150" s="1" t="s">
        <v>63</v>
      </c>
      <c r="I150" s="1">
        <v>1090.0</v>
      </c>
    </row>
    <row r="151">
      <c r="B151" s="13">
        <v>43006.0</v>
      </c>
      <c r="C151" s="1" t="s">
        <v>136</v>
      </c>
      <c r="D151" s="1" t="s">
        <v>194</v>
      </c>
      <c r="E151" s="1">
        <v>110.0</v>
      </c>
      <c r="F151" s="1">
        <v>110.0</v>
      </c>
      <c r="G151" s="1" t="s">
        <v>195</v>
      </c>
      <c r="H151" s="1" t="s">
        <v>196</v>
      </c>
      <c r="I151" s="1">
        <v>412.0</v>
      </c>
    </row>
    <row r="152">
      <c r="B152" s="13">
        <v>43006.0</v>
      </c>
      <c r="C152" s="1" t="s">
        <v>136</v>
      </c>
      <c r="D152" s="1" t="s">
        <v>197</v>
      </c>
      <c r="E152" s="1">
        <v>2100.0</v>
      </c>
      <c r="F152" s="1">
        <v>2100.0</v>
      </c>
      <c r="G152" s="1" t="s">
        <v>63</v>
      </c>
      <c r="H152" s="1">
        <v>4.1</v>
      </c>
      <c r="I152" s="1">
        <v>775.0</v>
      </c>
    </row>
    <row r="153">
      <c r="B153" s="20">
        <v>43006.0</v>
      </c>
      <c r="C153" s="1" t="s">
        <v>136</v>
      </c>
      <c r="D153" s="1" t="s">
        <v>198</v>
      </c>
      <c r="E153" s="1">
        <v>3800.0</v>
      </c>
      <c r="F153" s="1">
        <v>3800.0</v>
      </c>
      <c r="G153" s="1" t="s">
        <v>63</v>
      </c>
      <c r="H153" s="1" t="s">
        <v>63</v>
      </c>
      <c r="I153" s="1">
        <v>557.0</v>
      </c>
    </row>
    <row r="154">
      <c r="B154" s="20">
        <v>43006.0</v>
      </c>
      <c r="C154" s="1" t="s">
        <v>136</v>
      </c>
      <c r="D154" s="1" t="s">
        <v>199</v>
      </c>
      <c r="E154" s="1">
        <v>6000.0</v>
      </c>
      <c r="F154" s="1">
        <v>6000.0</v>
      </c>
      <c r="G154" s="1" t="s">
        <v>63</v>
      </c>
      <c r="H154" s="1" t="s">
        <v>149</v>
      </c>
      <c r="I154" s="1">
        <v>727.0</v>
      </c>
    </row>
    <row r="155">
      <c r="B155" s="20">
        <v>43006.0</v>
      </c>
      <c r="C155" s="1" t="s">
        <v>136</v>
      </c>
      <c r="D155" s="1" t="s">
        <v>200</v>
      </c>
      <c r="E155" s="1">
        <v>1700.0</v>
      </c>
      <c r="F155" s="1">
        <v>1700.0</v>
      </c>
      <c r="G155" s="1" t="s">
        <v>63</v>
      </c>
      <c r="H155" s="1" t="s">
        <v>63</v>
      </c>
      <c r="I155" s="1">
        <v>553.0</v>
      </c>
    </row>
    <row r="156">
      <c r="B156" s="20">
        <v>43006.0</v>
      </c>
      <c r="C156" s="1" t="s">
        <v>136</v>
      </c>
      <c r="D156" s="1" t="s">
        <v>201</v>
      </c>
      <c r="E156" s="1">
        <v>4900.0</v>
      </c>
      <c r="F156" s="1">
        <v>4900.0</v>
      </c>
      <c r="G156" s="1" t="s">
        <v>63</v>
      </c>
      <c r="H156" s="1" t="s">
        <v>202</v>
      </c>
      <c r="I156" s="1">
        <v>678.0</v>
      </c>
    </row>
    <row r="157">
      <c r="B157" s="20">
        <v>43006.0</v>
      </c>
      <c r="C157" s="1" t="s">
        <v>136</v>
      </c>
      <c r="D157" s="1" t="s">
        <v>203</v>
      </c>
      <c r="E157" s="1">
        <v>1500.0</v>
      </c>
      <c r="F157" s="1">
        <v>1500.0</v>
      </c>
      <c r="G157" s="1" t="s">
        <v>204</v>
      </c>
      <c r="H157" s="1" t="s">
        <v>205</v>
      </c>
      <c r="I157" s="1">
        <v>788.0</v>
      </c>
    </row>
    <row r="158">
      <c r="B158" s="20">
        <v>43006.0</v>
      </c>
      <c r="C158" s="1" t="s">
        <v>136</v>
      </c>
      <c r="D158" s="1" t="s">
        <v>206</v>
      </c>
      <c r="E158" s="1">
        <v>4100.0</v>
      </c>
      <c r="F158" s="1">
        <v>4100.0</v>
      </c>
      <c r="G158" s="1" t="s">
        <v>63</v>
      </c>
      <c r="H158" s="1" t="s">
        <v>189</v>
      </c>
      <c r="I158" s="1">
        <v>620.0</v>
      </c>
    </row>
    <row r="159">
      <c r="B159" s="20">
        <v>43006.0</v>
      </c>
      <c r="C159" s="1" t="s">
        <v>136</v>
      </c>
      <c r="D159" s="1" t="s">
        <v>207</v>
      </c>
      <c r="E159" s="1">
        <v>2500.0</v>
      </c>
      <c r="F159" s="1">
        <v>2500.0</v>
      </c>
      <c r="G159" s="1" t="s">
        <v>63</v>
      </c>
      <c r="H159" s="1" t="s">
        <v>63</v>
      </c>
      <c r="I159" s="1">
        <v>791.0</v>
      </c>
    </row>
    <row r="160">
      <c r="B160" s="20">
        <v>43006.0</v>
      </c>
      <c r="C160" s="1" t="s">
        <v>136</v>
      </c>
      <c r="D160" s="1" t="s">
        <v>208</v>
      </c>
      <c r="E160" s="1">
        <v>1500.0</v>
      </c>
      <c r="F160" s="1">
        <v>1500.0</v>
      </c>
      <c r="G160" s="1" t="s">
        <v>63</v>
      </c>
      <c r="H160" s="1">
        <v>3.5</v>
      </c>
      <c r="I160" s="1">
        <v>835.0</v>
      </c>
    </row>
    <row r="161">
      <c r="B161" s="20">
        <v>43006.0</v>
      </c>
      <c r="C161" s="1" t="s">
        <v>136</v>
      </c>
      <c r="D161" s="1" t="s">
        <v>209</v>
      </c>
      <c r="E161" s="1">
        <v>3700.0</v>
      </c>
      <c r="F161" s="1">
        <v>3700.0</v>
      </c>
      <c r="G161" s="1" t="s">
        <v>63</v>
      </c>
      <c r="H161" s="1" t="s">
        <v>63</v>
      </c>
      <c r="I161" s="1">
        <v>595.0</v>
      </c>
    </row>
    <row r="162">
      <c r="B162" s="20">
        <v>43006.0</v>
      </c>
      <c r="C162" s="1" t="s">
        <v>136</v>
      </c>
      <c r="D162" s="1" t="s">
        <v>210</v>
      </c>
      <c r="E162" s="1">
        <v>3200.0</v>
      </c>
      <c r="F162" s="1">
        <v>3200.0</v>
      </c>
      <c r="G162" s="1" t="s">
        <v>63</v>
      </c>
      <c r="H162" s="1">
        <v>8.5</v>
      </c>
      <c r="I162" s="1">
        <v>1070.0</v>
      </c>
    </row>
    <row r="163">
      <c r="B163" s="13">
        <v>43006.0</v>
      </c>
      <c r="C163" s="1" t="s">
        <v>136</v>
      </c>
      <c r="D163" s="1" t="s">
        <v>211</v>
      </c>
      <c r="E163" s="1">
        <v>2500.0</v>
      </c>
      <c r="F163" s="1">
        <v>2500.0</v>
      </c>
      <c r="G163" s="1" t="s">
        <v>63</v>
      </c>
      <c r="H163" s="1" t="s">
        <v>63</v>
      </c>
      <c r="I163" s="1">
        <v>861.0</v>
      </c>
    </row>
    <row r="164">
      <c r="B164" s="20">
        <v>43006.0</v>
      </c>
      <c r="C164" s="1" t="s">
        <v>136</v>
      </c>
      <c r="D164" s="1" t="s">
        <v>212</v>
      </c>
      <c r="E164" s="1">
        <v>2000.0</v>
      </c>
      <c r="F164" s="1">
        <v>2000.0</v>
      </c>
      <c r="G164" s="1" t="s">
        <v>67</v>
      </c>
      <c r="H164" s="1" t="s">
        <v>158</v>
      </c>
      <c r="I164" s="1">
        <v>557.0</v>
      </c>
    </row>
    <row r="165">
      <c r="B165" s="20">
        <v>43006.0</v>
      </c>
      <c r="C165" s="1" t="s">
        <v>136</v>
      </c>
      <c r="D165" s="1" t="s">
        <v>213</v>
      </c>
      <c r="E165" s="1">
        <v>3300.0</v>
      </c>
      <c r="F165" s="1">
        <v>3300.0</v>
      </c>
      <c r="G165" s="1" t="s">
        <v>63</v>
      </c>
      <c r="H165" s="1" t="s">
        <v>63</v>
      </c>
      <c r="I165" s="1">
        <v>648.0</v>
      </c>
    </row>
    <row r="166">
      <c r="B166" s="13">
        <v>43006.0</v>
      </c>
      <c r="C166" s="1" t="s">
        <v>136</v>
      </c>
      <c r="D166" s="1" t="s">
        <v>214</v>
      </c>
      <c r="E166" s="1">
        <v>3000.0</v>
      </c>
      <c r="F166" s="1">
        <v>3000.0</v>
      </c>
      <c r="G166" s="1" t="s">
        <v>63</v>
      </c>
      <c r="H166" s="1" t="s">
        <v>215</v>
      </c>
      <c r="I166" s="1">
        <v>818.0</v>
      </c>
    </row>
    <row r="167">
      <c r="B167" s="13">
        <v>43041.0</v>
      </c>
      <c r="C167" s="1" t="s">
        <v>136</v>
      </c>
      <c r="D167" s="1" t="s">
        <v>216</v>
      </c>
      <c r="E167" s="1">
        <v>1600.0</v>
      </c>
      <c r="F167" s="1">
        <v>1600.0</v>
      </c>
      <c r="G167" s="1" t="s">
        <v>63</v>
      </c>
      <c r="H167" s="1" t="s">
        <v>63</v>
      </c>
      <c r="I167" s="1">
        <v>445.0</v>
      </c>
    </row>
    <row r="168">
      <c r="B168" s="13">
        <v>43041.0</v>
      </c>
      <c r="C168" s="1" t="s">
        <v>136</v>
      </c>
      <c r="D168" s="1" t="s">
        <v>217</v>
      </c>
      <c r="E168" s="1">
        <v>3100.0</v>
      </c>
      <c r="F168" s="1">
        <v>3100.0</v>
      </c>
      <c r="G168" s="1" t="s">
        <v>63</v>
      </c>
      <c r="H168" s="1" t="s">
        <v>218</v>
      </c>
      <c r="I168" s="1">
        <v>595.0</v>
      </c>
    </row>
    <row r="169">
      <c r="B169" s="13">
        <v>43041.0</v>
      </c>
      <c r="C169" s="1" t="s">
        <v>136</v>
      </c>
      <c r="D169" s="1" t="s">
        <v>219</v>
      </c>
      <c r="E169" s="1">
        <v>6100.0</v>
      </c>
      <c r="F169" s="1">
        <v>6100.0</v>
      </c>
      <c r="G169" s="1" t="s">
        <v>63</v>
      </c>
      <c r="H169" s="1" t="s">
        <v>218</v>
      </c>
      <c r="I169" s="1">
        <v>254.0</v>
      </c>
    </row>
    <row r="170">
      <c r="B170" s="13">
        <v>43041.0</v>
      </c>
      <c r="C170" s="1" t="s">
        <v>136</v>
      </c>
      <c r="D170" s="1" t="s">
        <v>220</v>
      </c>
      <c r="E170" s="1">
        <v>2700.0</v>
      </c>
      <c r="F170" s="1">
        <v>2700.0</v>
      </c>
      <c r="G170" s="1" t="s">
        <v>63</v>
      </c>
      <c r="H170" s="1" t="s">
        <v>150</v>
      </c>
      <c r="I170" s="1">
        <v>294.0</v>
      </c>
    </row>
    <row r="171">
      <c r="B171" s="13">
        <v>43041.0</v>
      </c>
      <c r="C171" s="1" t="s">
        <v>136</v>
      </c>
      <c r="D171" s="1" t="s">
        <v>221</v>
      </c>
      <c r="E171" s="1">
        <v>3600.0</v>
      </c>
      <c r="F171" s="1">
        <v>3600.0</v>
      </c>
      <c r="G171" s="1" t="s">
        <v>63</v>
      </c>
      <c r="H171" s="1" t="s">
        <v>178</v>
      </c>
      <c r="I171" s="1">
        <v>250.0</v>
      </c>
    </row>
    <row r="172">
      <c r="B172" s="13">
        <v>43041.0</v>
      </c>
      <c r="C172" s="1" t="s">
        <v>136</v>
      </c>
      <c r="D172" s="1" t="s">
        <v>222</v>
      </c>
      <c r="E172" s="1">
        <v>4400.0</v>
      </c>
      <c r="F172" s="1">
        <v>4400.0</v>
      </c>
      <c r="G172" s="1" t="s">
        <v>63</v>
      </c>
      <c r="H172" s="1">
        <v>0.52</v>
      </c>
      <c r="I172" s="1">
        <v>654.0</v>
      </c>
    </row>
    <row r="173">
      <c r="B173" s="13">
        <v>43041.0</v>
      </c>
      <c r="C173" s="1" t="s">
        <v>136</v>
      </c>
      <c r="D173" s="1" t="s">
        <v>223</v>
      </c>
      <c r="E173" s="1">
        <v>2400.0</v>
      </c>
      <c r="F173" s="1">
        <v>2400.0</v>
      </c>
      <c r="G173" s="1" t="s">
        <v>63</v>
      </c>
      <c r="H173" s="1" t="s">
        <v>153</v>
      </c>
      <c r="I173" s="1">
        <v>544.0</v>
      </c>
    </row>
    <row r="174">
      <c r="B174" s="13">
        <v>43041.0</v>
      </c>
      <c r="C174" s="1" t="s">
        <v>136</v>
      </c>
      <c r="D174" s="1" t="s">
        <v>224</v>
      </c>
      <c r="E174" s="1">
        <v>2100.0</v>
      </c>
      <c r="F174" s="1">
        <v>2100.0</v>
      </c>
      <c r="G174" s="1" t="s">
        <v>63</v>
      </c>
      <c r="H174" s="1" t="s">
        <v>225</v>
      </c>
      <c r="I174" s="1">
        <v>657.0</v>
      </c>
    </row>
    <row r="175">
      <c r="B175" s="13">
        <v>43041.0</v>
      </c>
      <c r="C175" s="1" t="s">
        <v>136</v>
      </c>
      <c r="D175" s="1" t="s">
        <v>226</v>
      </c>
      <c r="E175" s="1">
        <v>3100.0</v>
      </c>
      <c r="F175" s="1">
        <v>3100.0</v>
      </c>
      <c r="G175" s="1" t="s">
        <v>63</v>
      </c>
      <c r="H175" s="1" t="s">
        <v>63</v>
      </c>
      <c r="I175" s="1">
        <v>707.0</v>
      </c>
    </row>
    <row r="176">
      <c r="B176" s="13">
        <v>43041.0</v>
      </c>
      <c r="C176" s="1" t="s">
        <v>136</v>
      </c>
      <c r="D176" s="1" t="s">
        <v>227</v>
      </c>
      <c r="E176" s="1">
        <v>1900.0</v>
      </c>
      <c r="F176" s="1">
        <v>1900.0</v>
      </c>
      <c r="G176" s="1" t="s">
        <v>63</v>
      </c>
      <c r="H176" s="1">
        <v>1.5</v>
      </c>
      <c r="I176" s="1">
        <v>739.0</v>
      </c>
    </row>
    <row r="177">
      <c r="B177" s="13">
        <v>43041.0</v>
      </c>
      <c r="C177" s="1" t="s">
        <v>136</v>
      </c>
      <c r="D177" s="1" t="s">
        <v>228</v>
      </c>
      <c r="E177" s="1">
        <v>3100.0</v>
      </c>
      <c r="F177" s="1">
        <v>3100.0</v>
      </c>
      <c r="G177" s="1" t="s">
        <v>63</v>
      </c>
      <c r="H177" s="1" t="s">
        <v>63</v>
      </c>
      <c r="I177" s="1">
        <v>637.0</v>
      </c>
    </row>
    <row r="178">
      <c r="B178" s="13">
        <v>43041.0</v>
      </c>
      <c r="C178" s="1" t="s">
        <v>136</v>
      </c>
      <c r="D178" s="1" t="s">
        <v>229</v>
      </c>
      <c r="E178" s="1">
        <v>2200.0</v>
      </c>
      <c r="F178" s="1">
        <v>2200.0</v>
      </c>
      <c r="G178" s="1" t="s">
        <v>63</v>
      </c>
      <c r="H178" s="1">
        <v>2.2</v>
      </c>
      <c r="I178" s="1">
        <v>878.0</v>
      </c>
    </row>
    <row r="179">
      <c r="B179" s="13">
        <v>43041.0</v>
      </c>
      <c r="C179" s="1" t="s">
        <v>136</v>
      </c>
      <c r="D179" s="1" t="s">
        <v>230</v>
      </c>
      <c r="E179" s="1">
        <v>2800.0</v>
      </c>
      <c r="F179" s="1">
        <v>2800.0</v>
      </c>
      <c r="G179" s="1" t="s">
        <v>63</v>
      </c>
      <c r="H179" s="1" t="s">
        <v>63</v>
      </c>
      <c r="I179" s="1">
        <v>557.0</v>
      </c>
    </row>
    <row r="180">
      <c r="B180" s="13">
        <v>43041.0</v>
      </c>
      <c r="C180" s="1" t="s">
        <v>136</v>
      </c>
      <c r="D180" s="1" t="s">
        <v>231</v>
      </c>
      <c r="E180" s="1">
        <v>2100.0</v>
      </c>
      <c r="F180" s="1">
        <v>2100.0</v>
      </c>
      <c r="G180" s="1" t="s">
        <v>63</v>
      </c>
      <c r="H180" s="1">
        <v>1.1</v>
      </c>
      <c r="I180" s="1">
        <v>716.0</v>
      </c>
    </row>
    <row r="181">
      <c r="B181" s="13">
        <v>43041.0</v>
      </c>
      <c r="C181" s="1" t="s">
        <v>136</v>
      </c>
      <c r="D181" s="1" t="s">
        <v>232</v>
      </c>
      <c r="E181" s="1">
        <v>2800.0</v>
      </c>
      <c r="F181" s="1">
        <v>2800.0</v>
      </c>
      <c r="G181" s="1" t="s">
        <v>63</v>
      </c>
      <c r="H181" s="1" t="s">
        <v>233</v>
      </c>
      <c r="I181" s="1">
        <v>588.0</v>
      </c>
    </row>
    <row r="182">
      <c r="B182" s="13">
        <v>43041.0</v>
      </c>
      <c r="C182" s="1" t="s">
        <v>136</v>
      </c>
      <c r="D182" s="1" t="s">
        <v>234</v>
      </c>
      <c r="E182" s="1">
        <v>2000.0</v>
      </c>
      <c r="F182" s="1">
        <v>2000.0</v>
      </c>
      <c r="G182" s="1" t="s">
        <v>63</v>
      </c>
      <c r="H182" s="1">
        <v>2.9</v>
      </c>
      <c r="I182" s="1">
        <v>734.0</v>
      </c>
    </row>
    <row r="183">
      <c r="B183" s="13">
        <v>43041.0</v>
      </c>
      <c r="C183" s="1" t="s">
        <v>136</v>
      </c>
      <c r="D183" s="1" t="s">
        <v>235</v>
      </c>
      <c r="E183" s="1">
        <v>2900.0</v>
      </c>
      <c r="F183" s="1">
        <v>2900.0</v>
      </c>
      <c r="G183" s="1" t="s">
        <v>63</v>
      </c>
      <c r="H183" s="1">
        <v>1.1</v>
      </c>
      <c r="I183" s="1">
        <v>709.0</v>
      </c>
    </row>
    <row r="184">
      <c r="B184" s="13">
        <v>43041.0</v>
      </c>
      <c r="C184" s="1" t="s">
        <v>136</v>
      </c>
      <c r="D184" s="1" t="s">
        <v>236</v>
      </c>
      <c r="E184" s="1" t="s">
        <v>63</v>
      </c>
      <c r="F184" s="1" t="s">
        <v>63</v>
      </c>
      <c r="G184" s="1" t="s">
        <v>63</v>
      </c>
      <c r="H184" s="1" t="s">
        <v>237</v>
      </c>
      <c r="I184" s="1">
        <v>480.0</v>
      </c>
    </row>
    <row r="185">
      <c r="B185" s="13">
        <v>43041.0</v>
      </c>
      <c r="C185" s="1" t="s">
        <v>136</v>
      </c>
      <c r="D185" s="1" t="s">
        <v>238</v>
      </c>
      <c r="E185" s="1" t="s">
        <v>63</v>
      </c>
      <c r="F185" s="1" t="s">
        <v>63</v>
      </c>
      <c r="G185" s="1" t="s">
        <v>63</v>
      </c>
      <c r="H185" s="1">
        <v>1.3</v>
      </c>
      <c r="I185" s="1">
        <v>557.0</v>
      </c>
    </row>
    <row r="186">
      <c r="B186" s="13">
        <v>43041.0</v>
      </c>
      <c r="C186" s="1" t="s">
        <v>136</v>
      </c>
      <c r="D186" s="1" t="s">
        <v>239</v>
      </c>
      <c r="E186" s="1">
        <v>530.0</v>
      </c>
      <c r="F186" s="1">
        <v>530.0</v>
      </c>
      <c r="G186" s="1" t="s">
        <v>67</v>
      </c>
      <c r="H186" s="1" t="s">
        <v>225</v>
      </c>
      <c r="I186" s="1">
        <v>786.0</v>
      </c>
    </row>
    <row r="187">
      <c r="B187" s="13">
        <v>43041.0</v>
      </c>
      <c r="C187" s="1" t="s">
        <v>136</v>
      </c>
      <c r="D187" s="1" t="s">
        <v>240</v>
      </c>
      <c r="E187" s="1">
        <v>1900.0</v>
      </c>
      <c r="F187" s="1">
        <v>1900.0</v>
      </c>
      <c r="G187" s="1" t="s">
        <v>63</v>
      </c>
      <c r="H187" s="1">
        <v>6.2</v>
      </c>
      <c r="I187" s="1">
        <v>482.0</v>
      </c>
    </row>
    <row r="188">
      <c r="B188" s="13">
        <v>43041.0</v>
      </c>
      <c r="C188" s="1" t="s">
        <v>136</v>
      </c>
      <c r="D188" s="1" t="s">
        <v>241</v>
      </c>
      <c r="E188" s="1">
        <v>260.0</v>
      </c>
      <c r="F188" s="1" t="s">
        <v>242</v>
      </c>
      <c r="G188" s="1" t="s">
        <v>67</v>
      </c>
      <c r="H188" s="1" t="s">
        <v>243</v>
      </c>
      <c r="I188" s="1">
        <v>702.0</v>
      </c>
    </row>
    <row r="189">
      <c r="B189" s="13">
        <v>43041.0</v>
      </c>
      <c r="C189" s="1" t="s">
        <v>136</v>
      </c>
      <c r="D189" s="1" t="s">
        <v>244</v>
      </c>
      <c r="E189" s="1">
        <v>400.0</v>
      </c>
      <c r="F189" s="1">
        <v>400.0</v>
      </c>
      <c r="G189" s="1" t="s">
        <v>63</v>
      </c>
      <c r="H189" s="1">
        <v>1.6</v>
      </c>
      <c r="I189" s="1">
        <v>605.0</v>
      </c>
    </row>
    <row r="190">
      <c r="B190" s="13">
        <v>43041.0</v>
      </c>
      <c r="C190" s="1" t="s">
        <v>136</v>
      </c>
      <c r="D190" s="1" t="s">
        <v>245</v>
      </c>
      <c r="E190" s="1">
        <v>73.0</v>
      </c>
      <c r="F190" s="1" t="s">
        <v>63</v>
      </c>
      <c r="G190" s="1" t="s">
        <v>63</v>
      </c>
      <c r="H190" s="1" t="s">
        <v>63</v>
      </c>
      <c r="I190" s="1">
        <v>218.0</v>
      </c>
    </row>
    <row r="191">
      <c r="B191" s="13">
        <v>43041.0</v>
      </c>
      <c r="C191" s="1" t="s">
        <v>136</v>
      </c>
      <c r="D191" s="1" t="s">
        <v>246</v>
      </c>
      <c r="E191" s="1">
        <v>680.0</v>
      </c>
      <c r="F191" s="1">
        <v>680.0</v>
      </c>
      <c r="G191" s="1" t="s">
        <v>63</v>
      </c>
      <c r="H191" s="1">
        <v>0.58</v>
      </c>
      <c r="I191" s="1">
        <v>551.0</v>
      </c>
    </row>
    <row r="192">
      <c r="B192" s="13">
        <v>43041.0</v>
      </c>
      <c r="C192" s="1" t="s">
        <v>136</v>
      </c>
      <c r="D192" s="1" t="s">
        <v>247</v>
      </c>
      <c r="E192" s="1">
        <v>88.0</v>
      </c>
      <c r="F192" s="1" t="s">
        <v>63</v>
      </c>
      <c r="G192" s="1" t="s">
        <v>248</v>
      </c>
      <c r="H192" s="1" t="s">
        <v>63</v>
      </c>
      <c r="I192" s="1">
        <v>435.0</v>
      </c>
    </row>
    <row r="194">
      <c r="A194" s="3" t="s">
        <v>249</v>
      </c>
      <c r="B194" s="3" t="s">
        <v>26</v>
      </c>
      <c r="C194" s="3" t="s">
        <v>27</v>
      </c>
      <c r="D194" s="3" t="s">
        <v>28</v>
      </c>
      <c r="E194" s="3" t="s">
        <v>29</v>
      </c>
      <c r="F194" s="3" t="s">
        <v>30</v>
      </c>
      <c r="G194" s="3" t="s">
        <v>31</v>
      </c>
      <c r="H194" s="3" t="s">
        <v>32</v>
      </c>
      <c r="I194" s="3" t="s">
        <v>33</v>
      </c>
      <c r="J194" s="3" t="s">
        <v>34</v>
      </c>
      <c r="K194" s="21" t="s">
        <v>250</v>
      </c>
      <c r="L194" s="21" t="s">
        <v>251</v>
      </c>
      <c r="M194" s="21" t="s">
        <v>252</v>
      </c>
      <c r="N194" s="21" t="s">
        <v>253</v>
      </c>
      <c r="O194" s="21" t="s">
        <v>254</v>
      </c>
      <c r="P194" s="21" t="s">
        <v>255</v>
      </c>
      <c r="Q194" s="21" t="s">
        <v>256</v>
      </c>
      <c r="R194" s="21" t="s">
        <v>257</v>
      </c>
      <c r="S194" s="21" t="s">
        <v>258</v>
      </c>
      <c r="T194" s="21" t="s">
        <v>259</v>
      </c>
      <c r="U194" s="21" t="s">
        <v>260</v>
      </c>
      <c r="V194" s="22"/>
      <c r="W194" s="22"/>
      <c r="X194" s="22"/>
      <c r="Y194" s="22"/>
      <c r="Z194" s="22"/>
      <c r="AA194" s="22"/>
      <c r="AB194" s="22"/>
      <c r="AC194" s="22"/>
    </row>
    <row r="195">
      <c r="B195" s="23">
        <v>43047.0</v>
      </c>
      <c r="C195" s="1" t="s">
        <v>85</v>
      </c>
      <c r="D195" s="24" t="s">
        <v>261</v>
      </c>
      <c r="E195" s="25">
        <v>1200.0</v>
      </c>
      <c r="F195" s="25">
        <v>1200.0</v>
      </c>
      <c r="G195" s="26" t="s">
        <v>63</v>
      </c>
      <c r="H195" s="25">
        <v>3.1</v>
      </c>
      <c r="I195" s="25">
        <v>458.0</v>
      </c>
      <c r="K195" s="25">
        <v>49.0</v>
      </c>
      <c r="L195" s="25">
        <v>13.0</v>
      </c>
      <c r="M195" s="25">
        <v>54.0</v>
      </c>
      <c r="N195" s="25">
        <v>189.0</v>
      </c>
      <c r="O195" s="26" t="s">
        <v>262</v>
      </c>
      <c r="P195" s="26" t="s">
        <v>262</v>
      </c>
      <c r="Q195" s="26" t="s">
        <v>262</v>
      </c>
      <c r="R195" s="26" t="s">
        <v>262</v>
      </c>
      <c r="S195" s="26" t="s">
        <v>263</v>
      </c>
      <c r="T195" s="26" t="s">
        <v>262</v>
      </c>
      <c r="U195" s="26" t="s">
        <v>262</v>
      </c>
    </row>
    <row r="196">
      <c r="B196" s="23">
        <v>43047.0</v>
      </c>
      <c r="C196" s="1" t="s">
        <v>85</v>
      </c>
      <c r="D196" s="24" t="s">
        <v>264</v>
      </c>
      <c r="E196" s="25">
        <v>1100.0</v>
      </c>
      <c r="F196" s="25">
        <v>1100.0</v>
      </c>
      <c r="G196" s="26" t="s">
        <v>63</v>
      </c>
      <c r="H196" s="25">
        <v>2.2</v>
      </c>
      <c r="I196" s="25">
        <v>364.0</v>
      </c>
      <c r="K196" s="25">
        <v>47.0</v>
      </c>
      <c r="L196" s="25">
        <v>10.0</v>
      </c>
      <c r="M196" s="25">
        <v>60.0</v>
      </c>
      <c r="N196" s="25">
        <v>88.0</v>
      </c>
      <c r="O196" s="26" t="s">
        <v>262</v>
      </c>
      <c r="P196" s="26" t="s">
        <v>262</v>
      </c>
      <c r="Q196" s="26" t="s">
        <v>262</v>
      </c>
      <c r="R196" s="26" t="s">
        <v>262</v>
      </c>
      <c r="S196" s="26" t="s">
        <v>263</v>
      </c>
      <c r="T196" s="26" t="s">
        <v>262</v>
      </c>
      <c r="U196" s="26" t="s">
        <v>262</v>
      </c>
    </row>
    <row r="197">
      <c r="B197" s="23">
        <v>43139.0</v>
      </c>
      <c r="C197" s="1" t="s">
        <v>85</v>
      </c>
      <c r="D197" s="24" t="s">
        <v>265</v>
      </c>
      <c r="E197" s="25">
        <v>1400.0</v>
      </c>
      <c r="F197" s="25">
        <v>1400.0</v>
      </c>
      <c r="G197" s="26" t="s">
        <v>63</v>
      </c>
      <c r="H197" s="25">
        <v>13.0</v>
      </c>
      <c r="I197" s="25">
        <v>366.0</v>
      </c>
      <c r="K197" s="25">
        <v>45.0</v>
      </c>
      <c r="L197" s="25">
        <v>13.0</v>
      </c>
      <c r="M197" s="25">
        <v>49.0</v>
      </c>
      <c r="N197" s="25">
        <v>139.0</v>
      </c>
      <c r="O197" s="26" t="s">
        <v>262</v>
      </c>
      <c r="P197" s="26" t="s">
        <v>262</v>
      </c>
      <c r="Q197" s="26" t="s">
        <v>262</v>
      </c>
      <c r="R197" s="26" t="s">
        <v>262</v>
      </c>
      <c r="S197" s="26" t="s">
        <v>263</v>
      </c>
      <c r="T197" s="26" t="s">
        <v>262</v>
      </c>
      <c r="U197" s="26" t="s">
        <v>262</v>
      </c>
    </row>
    <row r="198">
      <c r="B198" s="23">
        <v>43047.0</v>
      </c>
      <c r="C198" s="1" t="s">
        <v>85</v>
      </c>
      <c r="D198" s="24" t="s">
        <v>266</v>
      </c>
      <c r="E198" s="25">
        <v>2300.0</v>
      </c>
      <c r="F198" s="25">
        <v>2300.0</v>
      </c>
      <c r="G198" s="26" t="s">
        <v>63</v>
      </c>
      <c r="H198" s="25">
        <v>6.5</v>
      </c>
      <c r="I198" s="25">
        <v>657.0</v>
      </c>
      <c r="K198" s="25">
        <v>61.0</v>
      </c>
      <c r="L198" s="25">
        <v>20.0</v>
      </c>
      <c r="M198" s="25">
        <v>67.0</v>
      </c>
      <c r="N198" s="25">
        <v>174.0</v>
      </c>
      <c r="O198" s="26" t="s">
        <v>262</v>
      </c>
      <c r="P198" s="26" t="s">
        <v>262</v>
      </c>
      <c r="Q198" s="26" t="s">
        <v>262</v>
      </c>
      <c r="R198" s="26" t="s">
        <v>262</v>
      </c>
      <c r="S198" s="26" t="s">
        <v>262</v>
      </c>
      <c r="T198" s="26" t="s">
        <v>262</v>
      </c>
      <c r="U198" s="26" t="s">
        <v>262</v>
      </c>
    </row>
    <row r="199">
      <c r="B199" s="23">
        <v>43047.0</v>
      </c>
      <c r="C199" s="1" t="s">
        <v>85</v>
      </c>
      <c r="D199" s="24" t="s">
        <v>267</v>
      </c>
      <c r="E199" s="25">
        <v>200.0</v>
      </c>
      <c r="F199" s="25">
        <v>200.0</v>
      </c>
      <c r="G199" s="26" t="s">
        <v>63</v>
      </c>
      <c r="H199" s="26" t="s">
        <v>129</v>
      </c>
      <c r="I199" s="25">
        <v>643.0</v>
      </c>
      <c r="K199" s="25">
        <v>56.0</v>
      </c>
      <c r="L199" s="26" t="s">
        <v>263</v>
      </c>
      <c r="M199" s="25">
        <v>66.0</v>
      </c>
      <c r="N199" s="25">
        <v>48.0</v>
      </c>
      <c r="O199" s="26" t="s">
        <v>262</v>
      </c>
      <c r="P199" s="26" t="s">
        <v>262</v>
      </c>
      <c r="Q199" s="26" t="s">
        <v>262</v>
      </c>
      <c r="R199" s="26" t="s">
        <v>262</v>
      </c>
      <c r="S199" s="26" t="s">
        <v>262</v>
      </c>
      <c r="T199" s="26" t="s">
        <v>262</v>
      </c>
      <c r="U199" s="26" t="s">
        <v>262</v>
      </c>
    </row>
    <row r="200">
      <c r="B200" s="23">
        <v>43047.0</v>
      </c>
      <c r="C200" s="1" t="s">
        <v>85</v>
      </c>
      <c r="D200" s="24" t="s">
        <v>268</v>
      </c>
      <c r="E200" s="25">
        <v>210.0</v>
      </c>
      <c r="F200" s="25">
        <v>210.0</v>
      </c>
      <c r="G200" s="26" t="s">
        <v>63</v>
      </c>
      <c r="H200" s="25">
        <v>2.3</v>
      </c>
      <c r="I200" s="25">
        <v>399.0</v>
      </c>
      <c r="K200" s="25">
        <v>53.0</v>
      </c>
      <c r="L200" s="25">
        <v>7.0</v>
      </c>
      <c r="M200" s="25">
        <v>79.0</v>
      </c>
      <c r="N200" s="25">
        <v>46.0</v>
      </c>
      <c r="O200" s="26" t="s">
        <v>262</v>
      </c>
      <c r="P200" s="26" t="s">
        <v>262</v>
      </c>
      <c r="Q200" s="26" t="s">
        <v>262</v>
      </c>
      <c r="R200" s="26" t="s">
        <v>262</v>
      </c>
      <c r="S200" s="26" t="s">
        <v>262</v>
      </c>
      <c r="T200" s="26" t="s">
        <v>262</v>
      </c>
      <c r="U200" s="26" t="s">
        <v>262</v>
      </c>
    </row>
    <row r="201">
      <c r="B201" s="23">
        <v>43139.0</v>
      </c>
      <c r="C201" s="1" t="s">
        <v>85</v>
      </c>
      <c r="D201" s="24" t="s">
        <v>269</v>
      </c>
      <c r="E201" s="25">
        <v>100.0</v>
      </c>
      <c r="F201" s="25">
        <v>100.0</v>
      </c>
      <c r="G201" s="26" t="s">
        <v>63</v>
      </c>
      <c r="H201" s="25">
        <v>1.0</v>
      </c>
      <c r="I201" s="25">
        <v>588.0</v>
      </c>
      <c r="K201" s="25">
        <v>60.0</v>
      </c>
      <c r="L201" s="26" t="s">
        <v>263</v>
      </c>
      <c r="M201" s="25">
        <v>68.0</v>
      </c>
      <c r="N201" s="25">
        <v>50.0</v>
      </c>
      <c r="O201" s="26" t="s">
        <v>262</v>
      </c>
      <c r="P201" s="26" t="s">
        <v>262</v>
      </c>
      <c r="Q201" s="26" t="s">
        <v>262</v>
      </c>
      <c r="R201" s="26" t="s">
        <v>262</v>
      </c>
      <c r="S201" s="26" t="s">
        <v>262</v>
      </c>
      <c r="T201" s="26" t="s">
        <v>262</v>
      </c>
      <c r="U201" s="26" t="s">
        <v>262</v>
      </c>
    </row>
    <row r="202">
      <c r="B202" s="23">
        <v>43047.0</v>
      </c>
      <c r="C202" s="1" t="s">
        <v>85</v>
      </c>
      <c r="D202" s="24" t="s">
        <v>270</v>
      </c>
      <c r="E202" s="25">
        <v>230.0</v>
      </c>
      <c r="F202" s="25">
        <v>230.0</v>
      </c>
      <c r="G202" s="26" t="s">
        <v>63</v>
      </c>
      <c r="H202" s="25">
        <v>1.2</v>
      </c>
      <c r="I202" s="25">
        <v>442.0</v>
      </c>
      <c r="K202" s="25">
        <v>55.0</v>
      </c>
      <c r="L202" s="26" t="s">
        <v>263</v>
      </c>
      <c r="M202" s="25">
        <v>74.0</v>
      </c>
      <c r="N202" s="25">
        <v>46.0</v>
      </c>
      <c r="O202" s="26" t="s">
        <v>262</v>
      </c>
      <c r="P202" s="26" t="s">
        <v>262</v>
      </c>
      <c r="Q202" s="26" t="s">
        <v>262</v>
      </c>
      <c r="R202" s="26" t="s">
        <v>262</v>
      </c>
      <c r="S202" s="26" t="s">
        <v>262</v>
      </c>
      <c r="T202" s="26" t="s">
        <v>262</v>
      </c>
      <c r="U202" s="26" t="s">
        <v>262</v>
      </c>
    </row>
    <row r="203">
      <c r="B203" s="23">
        <v>43047.0</v>
      </c>
      <c r="C203" s="1" t="s">
        <v>85</v>
      </c>
      <c r="D203" s="24" t="s">
        <v>271</v>
      </c>
      <c r="E203" s="25">
        <v>270.0</v>
      </c>
      <c r="F203" s="25">
        <v>270.0</v>
      </c>
      <c r="G203" s="26" t="s">
        <v>63</v>
      </c>
      <c r="H203" s="26" t="s">
        <v>129</v>
      </c>
      <c r="I203" s="25">
        <v>403.0</v>
      </c>
      <c r="K203" s="25">
        <v>49.0</v>
      </c>
      <c r="L203" s="26" t="s">
        <v>263</v>
      </c>
      <c r="M203" s="25">
        <v>64.0</v>
      </c>
      <c r="N203" s="25">
        <v>42.0</v>
      </c>
      <c r="O203" s="26" t="s">
        <v>262</v>
      </c>
      <c r="P203" s="26" t="s">
        <v>262</v>
      </c>
      <c r="Q203" s="26" t="s">
        <v>262</v>
      </c>
      <c r="R203" s="26" t="s">
        <v>262</v>
      </c>
      <c r="S203" s="26" t="s">
        <v>262</v>
      </c>
      <c r="T203" s="26" t="s">
        <v>262</v>
      </c>
      <c r="U203" s="26" t="s">
        <v>262</v>
      </c>
    </row>
    <row r="204">
      <c r="B204" s="23">
        <v>43139.0</v>
      </c>
      <c r="C204" s="1" t="s">
        <v>85</v>
      </c>
      <c r="D204" s="1" t="s">
        <v>272</v>
      </c>
      <c r="E204" s="25">
        <v>200.0</v>
      </c>
      <c r="F204" s="25">
        <v>200.0</v>
      </c>
      <c r="G204" s="26" t="s">
        <v>63</v>
      </c>
      <c r="H204" s="26" t="s">
        <v>63</v>
      </c>
      <c r="I204" s="25">
        <v>260.0</v>
      </c>
      <c r="K204" s="25">
        <v>25.0</v>
      </c>
      <c r="L204" s="25">
        <v>8.0</v>
      </c>
      <c r="M204" s="25">
        <v>29.0</v>
      </c>
      <c r="N204" s="25">
        <v>30.0</v>
      </c>
      <c r="O204" s="26" t="s">
        <v>262</v>
      </c>
      <c r="P204" s="26" t="s">
        <v>262</v>
      </c>
      <c r="Q204" s="26" t="s">
        <v>262</v>
      </c>
      <c r="R204" s="26" t="s">
        <v>262</v>
      </c>
      <c r="S204" s="26" t="s">
        <v>262</v>
      </c>
      <c r="T204" s="26" t="s">
        <v>262</v>
      </c>
      <c r="U204" s="26" t="s">
        <v>262</v>
      </c>
    </row>
    <row r="205">
      <c r="B205" s="23">
        <v>43139.0</v>
      </c>
      <c r="C205" s="1" t="s">
        <v>85</v>
      </c>
      <c r="D205" s="24" t="s">
        <v>273</v>
      </c>
      <c r="E205" s="25">
        <v>580.0</v>
      </c>
      <c r="F205" s="25">
        <v>580.0</v>
      </c>
      <c r="G205" s="26" t="s">
        <v>63</v>
      </c>
      <c r="H205" s="26" t="s">
        <v>129</v>
      </c>
      <c r="I205" s="25">
        <v>828.0</v>
      </c>
      <c r="K205" s="25">
        <v>32.0</v>
      </c>
      <c r="L205" s="25">
        <v>14.0</v>
      </c>
      <c r="M205" s="25">
        <v>43.0</v>
      </c>
      <c r="N205" s="25">
        <v>54.0</v>
      </c>
      <c r="O205" s="26" t="s">
        <v>262</v>
      </c>
      <c r="P205" s="26" t="s">
        <v>262</v>
      </c>
      <c r="Q205" s="26" t="s">
        <v>262</v>
      </c>
      <c r="R205" s="26" t="s">
        <v>262</v>
      </c>
      <c r="S205" s="26" t="s">
        <v>262</v>
      </c>
      <c r="T205" s="26" t="s">
        <v>262</v>
      </c>
      <c r="U205" s="26" t="s">
        <v>262</v>
      </c>
    </row>
    <row r="206">
      <c r="B206" s="23">
        <v>43139.0</v>
      </c>
      <c r="C206" s="1" t="s">
        <v>85</v>
      </c>
      <c r="D206" s="1" t="s">
        <v>274</v>
      </c>
      <c r="E206" s="25">
        <v>230.0</v>
      </c>
      <c r="F206" s="25">
        <v>230.0</v>
      </c>
      <c r="G206" s="26" t="s">
        <v>63</v>
      </c>
      <c r="H206" s="26" t="s">
        <v>129</v>
      </c>
      <c r="I206" s="25">
        <v>770.0</v>
      </c>
      <c r="K206" s="25">
        <v>76.0</v>
      </c>
      <c r="L206" s="25">
        <v>9.0</v>
      </c>
      <c r="M206" s="25">
        <v>87.0</v>
      </c>
      <c r="N206" s="25">
        <v>68.0</v>
      </c>
      <c r="O206" s="26" t="s">
        <v>262</v>
      </c>
      <c r="P206" s="26" t="s">
        <v>262</v>
      </c>
      <c r="Q206" s="26" t="s">
        <v>262</v>
      </c>
      <c r="R206" s="26" t="s">
        <v>262</v>
      </c>
      <c r="S206" s="26" t="s">
        <v>262</v>
      </c>
      <c r="T206" s="26" t="s">
        <v>262</v>
      </c>
      <c r="U206" s="26" t="s">
        <v>262</v>
      </c>
    </row>
    <row r="207">
      <c r="B207" s="23">
        <v>43139.0</v>
      </c>
      <c r="C207" s="1" t="s">
        <v>85</v>
      </c>
      <c r="D207" s="1" t="s">
        <v>275</v>
      </c>
      <c r="E207" s="25">
        <v>790.0</v>
      </c>
      <c r="F207" s="25">
        <v>790.0</v>
      </c>
      <c r="G207" s="26" t="s">
        <v>63</v>
      </c>
      <c r="H207" s="25">
        <v>2.3</v>
      </c>
      <c r="I207" s="25">
        <v>257.0</v>
      </c>
      <c r="K207" s="25">
        <v>84.0</v>
      </c>
      <c r="L207" s="25">
        <v>14.0</v>
      </c>
      <c r="M207" s="25">
        <v>59.0</v>
      </c>
      <c r="N207" s="25">
        <v>50.0</v>
      </c>
      <c r="O207" s="26" t="s">
        <v>262</v>
      </c>
      <c r="P207" s="26" t="s">
        <v>262</v>
      </c>
      <c r="Q207" s="26" t="s">
        <v>262</v>
      </c>
      <c r="R207" s="26" t="s">
        <v>262</v>
      </c>
      <c r="S207" s="26" t="s">
        <v>262</v>
      </c>
      <c r="T207" s="26" t="s">
        <v>262</v>
      </c>
      <c r="U207" s="26" t="s">
        <v>262</v>
      </c>
    </row>
    <row r="209">
      <c r="A209" s="1" t="s">
        <v>276</v>
      </c>
    </row>
    <row r="210">
      <c r="A210" s="1" t="s">
        <v>277</v>
      </c>
      <c r="B210" s="27">
        <v>43041.0</v>
      </c>
      <c r="C210" s="1" t="s">
        <v>85</v>
      </c>
      <c r="D210" s="28" t="s">
        <v>278</v>
      </c>
      <c r="E210" s="28">
        <v>1600.0</v>
      </c>
      <c r="F210" s="28">
        <v>1600.0</v>
      </c>
      <c r="G210" s="28" t="s">
        <v>262</v>
      </c>
      <c r="H210" s="28" t="s">
        <v>262</v>
      </c>
      <c r="I210" s="28">
        <v>445.0</v>
      </c>
      <c r="J210" s="29"/>
      <c r="R210" s="21"/>
      <c r="S210" s="21"/>
      <c r="T210" s="21"/>
      <c r="U210" s="30"/>
      <c r="V210" s="30"/>
      <c r="W210" s="30"/>
      <c r="X210" s="30"/>
      <c r="Y210" s="30"/>
      <c r="Z210" s="30"/>
      <c r="AA210" s="30"/>
      <c r="AB210" s="30"/>
    </row>
    <row r="211">
      <c r="B211" s="27">
        <v>43041.0</v>
      </c>
      <c r="C211" s="1" t="s">
        <v>85</v>
      </c>
      <c r="D211" s="28" t="s">
        <v>279</v>
      </c>
      <c r="E211" s="28">
        <v>3100.0</v>
      </c>
      <c r="F211" s="28">
        <v>3100.0</v>
      </c>
      <c r="G211" s="28" t="s">
        <v>262</v>
      </c>
      <c r="H211" s="28" t="s">
        <v>263</v>
      </c>
      <c r="I211" s="28">
        <v>595.0</v>
      </c>
      <c r="J211" s="31"/>
      <c r="U211" s="30"/>
      <c r="V211" s="30"/>
      <c r="W211" s="30"/>
      <c r="X211" s="30"/>
      <c r="Y211" s="30"/>
      <c r="Z211" s="30"/>
      <c r="AA211" s="30"/>
      <c r="AB211" s="30"/>
    </row>
    <row r="212">
      <c r="B212" s="27">
        <v>43041.0</v>
      </c>
      <c r="C212" s="1" t="s">
        <v>85</v>
      </c>
      <c r="D212" s="28" t="s">
        <v>280</v>
      </c>
      <c r="E212" s="28">
        <v>6100.0</v>
      </c>
      <c r="F212" s="28">
        <v>6100.0</v>
      </c>
      <c r="G212" s="28" t="s">
        <v>262</v>
      </c>
      <c r="H212" s="28" t="s">
        <v>263</v>
      </c>
      <c r="I212" s="28">
        <v>254.0</v>
      </c>
      <c r="J212" s="31"/>
      <c r="U212" s="30"/>
      <c r="V212" s="30"/>
      <c r="W212" s="30"/>
      <c r="X212" s="30"/>
      <c r="Y212" s="30"/>
      <c r="Z212" s="30"/>
      <c r="AA212" s="30"/>
      <c r="AB212" s="30"/>
    </row>
    <row r="213">
      <c r="B213" s="27">
        <v>43041.0</v>
      </c>
      <c r="C213" s="1" t="s">
        <v>85</v>
      </c>
      <c r="D213" s="28" t="s">
        <v>281</v>
      </c>
      <c r="E213" s="28">
        <v>2700.0</v>
      </c>
      <c r="F213" s="28">
        <v>2700.0</v>
      </c>
      <c r="G213" s="28" t="s">
        <v>262</v>
      </c>
      <c r="H213" s="28" t="s">
        <v>263</v>
      </c>
      <c r="I213" s="28">
        <v>294.0</v>
      </c>
      <c r="J213" s="31"/>
      <c r="U213" s="30"/>
      <c r="V213" s="30"/>
      <c r="W213" s="30"/>
      <c r="X213" s="30"/>
      <c r="Y213" s="30"/>
      <c r="Z213" s="30"/>
      <c r="AA213" s="30"/>
      <c r="AB213" s="30"/>
    </row>
    <row r="214">
      <c r="B214" s="27">
        <v>43041.0</v>
      </c>
      <c r="C214" s="1" t="s">
        <v>85</v>
      </c>
      <c r="D214" s="28" t="s">
        <v>282</v>
      </c>
      <c r="E214" s="28">
        <v>3600.0</v>
      </c>
      <c r="F214" s="28">
        <v>3600.0</v>
      </c>
      <c r="G214" s="28" t="s">
        <v>262</v>
      </c>
      <c r="H214" s="28" t="s">
        <v>263</v>
      </c>
      <c r="I214" s="28">
        <v>250.0</v>
      </c>
      <c r="J214" s="31"/>
      <c r="U214" s="30"/>
      <c r="V214" s="30"/>
      <c r="W214" s="30"/>
      <c r="X214" s="30"/>
      <c r="Y214" s="30"/>
      <c r="Z214" s="30"/>
      <c r="AA214" s="30"/>
      <c r="AB214" s="30"/>
    </row>
    <row r="215">
      <c r="B215" s="27">
        <v>43041.0</v>
      </c>
      <c r="C215" s="1" t="s">
        <v>85</v>
      </c>
      <c r="D215" s="28" t="s">
        <v>283</v>
      </c>
      <c r="E215" s="28">
        <v>4400.0</v>
      </c>
      <c r="F215" s="28">
        <v>4400.0</v>
      </c>
      <c r="G215" s="28" t="s">
        <v>262</v>
      </c>
      <c r="H215" s="28">
        <v>0.52</v>
      </c>
      <c r="I215" s="28">
        <v>654.0</v>
      </c>
      <c r="J215" s="31"/>
      <c r="U215" s="30"/>
      <c r="V215" s="30"/>
      <c r="W215" s="30"/>
      <c r="X215" s="30"/>
      <c r="Y215" s="30"/>
      <c r="Z215" s="30"/>
      <c r="AA215" s="30"/>
      <c r="AB215" s="30"/>
    </row>
    <row r="216">
      <c r="B216" s="27">
        <v>43041.0</v>
      </c>
      <c r="C216" s="1" t="s">
        <v>85</v>
      </c>
      <c r="D216" s="28" t="s">
        <v>284</v>
      </c>
      <c r="E216" s="28">
        <v>2400.0</v>
      </c>
      <c r="F216" s="28">
        <v>2400.0</v>
      </c>
      <c r="G216" s="28" t="s">
        <v>262</v>
      </c>
      <c r="H216" s="28" t="s">
        <v>263</v>
      </c>
      <c r="I216" s="28">
        <v>544.0</v>
      </c>
      <c r="J216" s="31"/>
      <c r="U216" s="30"/>
      <c r="V216" s="30"/>
      <c r="W216" s="30"/>
      <c r="X216" s="30"/>
      <c r="Y216" s="30"/>
      <c r="Z216" s="30"/>
      <c r="AA216" s="30"/>
      <c r="AB216" s="30"/>
    </row>
    <row r="217">
      <c r="B217" s="27">
        <v>43041.0</v>
      </c>
      <c r="C217" s="1" t="s">
        <v>85</v>
      </c>
      <c r="D217" s="28" t="s">
        <v>285</v>
      </c>
      <c r="E217" s="28">
        <v>2100.0</v>
      </c>
      <c r="F217" s="28">
        <v>2100.0</v>
      </c>
      <c r="G217" s="28" t="s">
        <v>262</v>
      </c>
      <c r="H217" s="28" t="s">
        <v>263</v>
      </c>
      <c r="I217" s="28">
        <v>657.0</v>
      </c>
      <c r="J217" s="31"/>
      <c r="U217" s="30"/>
      <c r="V217" s="30"/>
      <c r="W217" s="30"/>
      <c r="X217" s="30"/>
      <c r="Y217" s="30"/>
      <c r="Z217" s="30"/>
      <c r="AA217" s="30"/>
      <c r="AB217" s="30"/>
    </row>
    <row r="218">
      <c r="B218" s="27">
        <v>43041.0</v>
      </c>
      <c r="C218" s="1" t="s">
        <v>85</v>
      </c>
      <c r="D218" s="28" t="s">
        <v>286</v>
      </c>
      <c r="E218" s="28">
        <v>1900.0</v>
      </c>
      <c r="F218" s="28">
        <v>1900.0</v>
      </c>
      <c r="G218" s="28" t="s">
        <v>262</v>
      </c>
      <c r="H218" s="28">
        <v>1.5</v>
      </c>
      <c r="I218" s="28">
        <v>739.0</v>
      </c>
      <c r="J218" s="31"/>
      <c r="U218" s="30"/>
      <c r="V218" s="30"/>
      <c r="W218" s="30"/>
      <c r="X218" s="30"/>
      <c r="Y218" s="30"/>
      <c r="Z218" s="30"/>
      <c r="AA218" s="30"/>
      <c r="AB218" s="30"/>
    </row>
    <row r="219">
      <c r="B219" s="27">
        <v>43041.0</v>
      </c>
      <c r="C219" s="1" t="s">
        <v>85</v>
      </c>
      <c r="D219" s="28" t="s">
        <v>287</v>
      </c>
      <c r="E219" s="28">
        <v>3100.0</v>
      </c>
      <c r="F219" s="28">
        <v>3100.0</v>
      </c>
      <c r="G219" s="28" t="s">
        <v>262</v>
      </c>
      <c r="H219" s="28" t="s">
        <v>262</v>
      </c>
      <c r="I219" s="28">
        <v>637.0</v>
      </c>
      <c r="J219" s="31"/>
      <c r="U219" s="30"/>
      <c r="V219" s="30"/>
      <c r="W219" s="30"/>
      <c r="X219" s="30"/>
      <c r="Y219" s="30"/>
      <c r="Z219" s="30"/>
      <c r="AA219" s="30"/>
      <c r="AB219" s="30"/>
    </row>
    <row r="220">
      <c r="B220" s="27">
        <v>43041.0</v>
      </c>
      <c r="C220" s="1" t="s">
        <v>85</v>
      </c>
      <c r="D220" s="28" t="s">
        <v>288</v>
      </c>
      <c r="E220" s="28">
        <v>2200.0</v>
      </c>
      <c r="F220" s="28">
        <v>2200.0</v>
      </c>
      <c r="G220" s="28" t="s">
        <v>262</v>
      </c>
      <c r="H220" s="28">
        <v>2.2</v>
      </c>
      <c r="I220" s="28">
        <v>878.0</v>
      </c>
      <c r="J220" s="31"/>
      <c r="U220" s="30"/>
      <c r="V220" s="30"/>
      <c r="W220" s="30"/>
      <c r="X220" s="30"/>
      <c r="Y220" s="30"/>
      <c r="Z220" s="30"/>
      <c r="AA220" s="30"/>
      <c r="AB220" s="30"/>
    </row>
    <row r="221">
      <c r="B221" s="27">
        <v>43041.0</v>
      </c>
      <c r="C221" s="1" t="s">
        <v>85</v>
      </c>
      <c r="D221" s="28" t="s">
        <v>289</v>
      </c>
      <c r="E221" s="28">
        <v>2800.0</v>
      </c>
      <c r="F221" s="28">
        <v>2800.0</v>
      </c>
      <c r="G221" s="28" t="s">
        <v>262</v>
      </c>
      <c r="H221" s="28" t="s">
        <v>262</v>
      </c>
      <c r="I221" s="28">
        <v>557.0</v>
      </c>
      <c r="J221" s="31"/>
      <c r="U221" s="30"/>
      <c r="V221" s="30"/>
      <c r="W221" s="30"/>
      <c r="X221" s="30"/>
      <c r="Y221" s="30"/>
      <c r="Z221" s="30"/>
      <c r="AA221" s="30"/>
      <c r="AB221" s="30"/>
    </row>
    <row r="222">
      <c r="B222" s="27">
        <v>43041.0</v>
      </c>
      <c r="C222" s="1" t="s">
        <v>85</v>
      </c>
      <c r="D222" s="28" t="s">
        <v>290</v>
      </c>
      <c r="E222" s="28">
        <v>2100.0</v>
      </c>
      <c r="F222" s="28">
        <v>2100.0</v>
      </c>
      <c r="G222" s="28" t="s">
        <v>262</v>
      </c>
      <c r="H222" s="28">
        <v>1.1</v>
      </c>
      <c r="I222" s="28">
        <v>716.0</v>
      </c>
      <c r="J222" s="31"/>
      <c r="U222" s="30"/>
      <c r="V222" s="30"/>
      <c r="W222" s="30"/>
      <c r="X222" s="30"/>
      <c r="Y222" s="30"/>
      <c r="Z222" s="30"/>
      <c r="AA222" s="30"/>
      <c r="AB222" s="30"/>
    </row>
    <row r="223">
      <c r="B223" s="27">
        <v>43041.0</v>
      </c>
      <c r="C223" s="1" t="s">
        <v>85</v>
      </c>
      <c r="D223" s="28" t="s">
        <v>291</v>
      </c>
      <c r="E223" s="28">
        <v>2800.0</v>
      </c>
      <c r="F223" s="28">
        <v>2800.0</v>
      </c>
      <c r="G223" s="28" t="s">
        <v>262</v>
      </c>
      <c r="H223" s="28" t="s">
        <v>263</v>
      </c>
      <c r="I223" s="28">
        <v>588.0</v>
      </c>
      <c r="J223" s="31"/>
      <c r="U223" s="30"/>
      <c r="V223" s="30"/>
      <c r="W223" s="30"/>
      <c r="X223" s="30"/>
      <c r="Y223" s="30"/>
      <c r="Z223" s="30"/>
      <c r="AA223" s="30"/>
      <c r="AB223" s="30"/>
    </row>
    <row r="224">
      <c r="B224" s="27">
        <v>43041.0</v>
      </c>
      <c r="C224" s="1" t="s">
        <v>85</v>
      </c>
      <c r="D224" s="28" t="s">
        <v>292</v>
      </c>
      <c r="E224" s="28">
        <v>2000.0</v>
      </c>
      <c r="F224" s="28">
        <v>2000.0</v>
      </c>
      <c r="G224" s="28" t="s">
        <v>262</v>
      </c>
      <c r="H224" s="28">
        <v>2.9</v>
      </c>
      <c r="I224" s="28">
        <v>734.0</v>
      </c>
    </row>
    <row r="225">
      <c r="B225" s="27">
        <v>43041.0</v>
      </c>
      <c r="C225" s="1" t="s">
        <v>85</v>
      </c>
      <c r="D225" s="28" t="s">
        <v>293</v>
      </c>
      <c r="E225" s="28">
        <v>2900.0</v>
      </c>
      <c r="F225" s="28">
        <v>2900.0</v>
      </c>
      <c r="G225" s="28" t="s">
        <v>262</v>
      </c>
      <c r="H225" s="28">
        <v>1.1</v>
      </c>
      <c r="I225" s="28">
        <v>709.0</v>
      </c>
    </row>
    <row r="226">
      <c r="B226" s="27"/>
      <c r="C226" s="1"/>
      <c r="D226" s="28"/>
      <c r="F226" s="32"/>
      <c r="G226" s="28"/>
      <c r="H226" s="28"/>
    </row>
    <row r="227">
      <c r="A227" s="3" t="s">
        <v>294</v>
      </c>
      <c r="B227" s="33">
        <v>43360.0</v>
      </c>
      <c r="C227" s="1" t="s">
        <v>85</v>
      </c>
      <c r="D227" s="34" t="s">
        <v>295</v>
      </c>
      <c r="E227" s="1">
        <v>2500.0</v>
      </c>
      <c r="F227" s="34">
        <v>2500.0</v>
      </c>
      <c r="G227" s="34" t="s">
        <v>63</v>
      </c>
      <c r="H227" s="34">
        <v>16.0</v>
      </c>
      <c r="I227" s="1">
        <v>854.0</v>
      </c>
    </row>
    <row r="228">
      <c r="B228" s="33">
        <v>43360.0</v>
      </c>
      <c r="C228" s="1" t="s">
        <v>85</v>
      </c>
      <c r="D228" s="34" t="s">
        <v>296</v>
      </c>
      <c r="E228" s="1">
        <v>2500.0</v>
      </c>
      <c r="F228" s="34">
        <v>2500.0</v>
      </c>
      <c r="G228" s="34" t="s">
        <v>63</v>
      </c>
      <c r="H228" s="34" t="s">
        <v>263</v>
      </c>
      <c r="I228" s="1">
        <v>738.0</v>
      </c>
    </row>
    <row r="229">
      <c r="B229" s="13">
        <v>43360.0</v>
      </c>
      <c r="C229" s="1" t="s">
        <v>85</v>
      </c>
      <c r="D229" s="1" t="s">
        <v>297</v>
      </c>
      <c r="E229" s="1">
        <v>3200.0</v>
      </c>
      <c r="F229" s="1">
        <v>3200.0</v>
      </c>
      <c r="G229" s="1" t="s">
        <v>63</v>
      </c>
      <c r="H229" s="1">
        <v>4.8</v>
      </c>
      <c r="I229" s="1">
        <v>671.0</v>
      </c>
    </row>
    <row r="230">
      <c r="B230" s="15">
        <v>43374.0</v>
      </c>
      <c r="C230" s="1" t="s">
        <v>85</v>
      </c>
      <c r="D230" s="1" t="s">
        <v>298</v>
      </c>
      <c r="E230" s="1">
        <v>2900.0</v>
      </c>
      <c r="F230" s="1">
        <v>2900.0</v>
      </c>
      <c r="G230" s="1" t="s">
        <v>63</v>
      </c>
      <c r="H230" s="1">
        <v>13.0</v>
      </c>
      <c r="I230" s="1">
        <v>831.0</v>
      </c>
    </row>
    <row r="231">
      <c r="B231" s="15">
        <v>43374.0</v>
      </c>
      <c r="C231" s="1" t="s">
        <v>85</v>
      </c>
      <c r="D231" s="1" t="s">
        <v>299</v>
      </c>
      <c r="E231" s="1">
        <v>3300.0</v>
      </c>
      <c r="F231" s="1">
        <v>3300.0</v>
      </c>
      <c r="G231" s="1" t="s">
        <v>63</v>
      </c>
      <c r="H231" s="1">
        <v>6.7</v>
      </c>
      <c r="I231" s="1">
        <v>656.0</v>
      </c>
    </row>
    <row r="232">
      <c r="B232" s="15">
        <v>43381.0</v>
      </c>
      <c r="C232" s="1" t="s">
        <v>85</v>
      </c>
      <c r="D232" s="1" t="s">
        <v>300</v>
      </c>
      <c r="E232" s="1">
        <v>1200.0</v>
      </c>
      <c r="F232" s="1">
        <v>1200.0</v>
      </c>
      <c r="G232" s="1" t="s">
        <v>63</v>
      </c>
      <c r="H232" s="1">
        <v>29.0</v>
      </c>
      <c r="I232" s="1">
        <v>697.0</v>
      </c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5"/>
      <c r="L234" s="5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5"/>
      <c r="L235" s="5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5"/>
      <c r="L236" s="5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5"/>
      <c r="L237" s="5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5"/>
      <c r="L238" s="5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5"/>
      <c r="L239" s="5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5"/>
      <c r="L240" s="5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5"/>
      <c r="L241" s="5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5"/>
      <c r="L242" s="5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5"/>
      <c r="L243" s="5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5"/>
      <c r="L244" s="5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5"/>
      <c r="L245" s="5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5"/>
      <c r="L246" s="5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5"/>
      <c r="L247" s="5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5"/>
      <c r="L248" s="5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5"/>
      <c r="L249" s="5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5"/>
      <c r="L250" s="5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5"/>
      <c r="L251" s="5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5"/>
      <c r="L252" s="5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5"/>
      <c r="L253" s="5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5"/>
      <c r="L254" s="5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5"/>
      <c r="L255" s="5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5"/>
      <c r="L256" s="5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5"/>
      <c r="L257" s="5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5"/>
      <c r="L258" s="5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5"/>
      <c r="L259" s="5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5"/>
      <c r="L260" s="5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5"/>
      <c r="L261" s="5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5"/>
      <c r="L262" s="5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5"/>
      <c r="L263" s="5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5"/>
      <c r="L264" s="5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5"/>
      <c r="L265" s="5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5"/>
      <c r="L266" s="5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5"/>
      <c r="L267" s="5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5"/>
      <c r="L268" s="5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5"/>
      <c r="L269" s="5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5"/>
      <c r="L270" s="5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5"/>
      <c r="L271" s="5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5"/>
      <c r="L272" s="5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5"/>
      <c r="L273" s="5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5"/>
      <c r="L274" s="5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5"/>
      <c r="L275" s="5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5"/>
      <c r="L276" s="5"/>
    </row>
    <row r="277">
      <c r="B277" s="13"/>
    </row>
    <row r="278">
      <c r="B278" s="13"/>
    </row>
    <row r="279">
      <c r="B279" s="35"/>
    </row>
    <row r="280">
      <c r="B280" s="13"/>
    </row>
    <row r="281">
      <c r="B281" s="13"/>
    </row>
    <row r="282">
      <c r="B282" s="13"/>
    </row>
    <row r="283">
      <c r="B283" s="13"/>
    </row>
    <row r="284">
      <c r="B284" s="13"/>
    </row>
    <row r="285">
      <c r="B285" s="15"/>
    </row>
    <row r="286">
      <c r="B286" s="15"/>
    </row>
    <row r="287">
      <c r="B287" s="15"/>
    </row>
    <row r="288">
      <c r="B288" s="15"/>
    </row>
    <row r="289">
      <c r="B289" s="15"/>
    </row>
    <row r="290">
      <c r="B290" s="15"/>
    </row>
    <row r="291">
      <c r="B291" s="15"/>
    </row>
    <row r="292">
      <c r="B292" s="15"/>
    </row>
    <row r="293">
      <c r="B293" s="15"/>
    </row>
    <row r="294">
      <c r="B294" s="15"/>
    </row>
    <row r="295">
      <c r="B295" s="15"/>
    </row>
    <row r="296">
      <c r="B296" s="15"/>
    </row>
    <row r="297">
      <c r="B297" s="15"/>
    </row>
    <row r="298">
      <c r="B298" s="15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5"/>
      <c r="L299" s="5"/>
    </row>
    <row r="301">
      <c r="B301" s="15"/>
    </row>
    <row r="302">
      <c r="B302" s="15"/>
    </row>
    <row r="303">
      <c r="B303" s="15"/>
    </row>
    <row r="304">
      <c r="B304" s="15"/>
    </row>
    <row r="305">
      <c r="B305" s="15"/>
    </row>
    <row r="306">
      <c r="B306" s="13"/>
    </row>
    <row r="307">
      <c r="B307" s="15"/>
    </row>
    <row r="308">
      <c r="B308" s="15"/>
    </row>
    <row r="309">
      <c r="B309" s="15"/>
    </row>
    <row r="310">
      <c r="B310" s="15"/>
    </row>
    <row r="311">
      <c r="B311" s="15"/>
    </row>
    <row r="312">
      <c r="B312" s="15"/>
    </row>
    <row r="313">
      <c r="B313" s="15"/>
    </row>
    <row r="314">
      <c r="B314" s="13"/>
    </row>
    <row r="315">
      <c r="B315" s="15"/>
    </row>
    <row r="316">
      <c r="B316" s="15"/>
    </row>
    <row r="317">
      <c r="B317" s="1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2" t="s">
        <v>1</v>
      </c>
      <c r="C1" s="2" t="s">
        <v>2</v>
      </c>
    </row>
    <row r="2">
      <c r="A2" s="1" t="s">
        <v>3</v>
      </c>
      <c r="B2" s="2" t="s">
        <v>4</v>
      </c>
      <c r="C2" s="2" t="s">
        <v>5</v>
      </c>
    </row>
    <row r="3">
      <c r="A3" s="1" t="s">
        <v>6</v>
      </c>
      <c r="B3" s="2" t="s">
        <v>7</v>
      </c>
      <c r="C3" s="2" t="s">
        <v>8</v>
      </c>
    </row>
    <row r="4">
      <c r="A4" s="1" t="s">
        <v>11</v>
      </c>
      <c r="B4" s="2" t="s">
        <v>12</v>
      </c>
      <c r="C4" s="2" t="s">
        <v>13</v>
      </c>
    </row>
    <row r="5">
      <c r="A5" s="1" t="s">
        <v>14</v>
      </c>
    </row>
    <row r="6">
      <c r="A6" s="1" t="s">
        <v>15</v>
      </c>
    </row>
    <row r="7">
      <c r="A7" s="1" t="s">
        <v>16</v>
      </c>
    </row>
    <row r="8">
      <c r="A8" s="1" t="s">
        <v>17</v>
      </c>
    </row>
    <row r="9">
      <c r="A9" s="1" t="s">
        <v>18</v>
      </c>
    </row>
    <row r="10">
      <c r="A10" s="1" t="s">
        <v>19</v>
      </c>
    </row>
    <row r="11">
      <c r="A11" s="1" t="s">
        <v>20</v>
      </c>
    </row>
    <row r="12">
      <c r="A12" s="1" t="s">
        <v>21</v>
      </c>
    </row>
    <row r="13">
      <c r="A13" s="1" t="s">
        <v>22</v>
      </c>
    </row>
    <row r="14">
      <c r="A14" s="1" t="s">
        <v>23</v>
      </c>
    </row>
    <row r="15">
      <c r="A15" s="1" t="s">
        <v>24</v>
      </c>
    </row>
    <row r="16">
      <c r="A16" s="4" t="s">
        <v>25</v>
      </c>
    </row>
    <row r="17">
      <c r="A17" s="4" t="s">
        <v>36</v>
      </c>
    </row>
    <row r="18">
      <c r="A18" s="4" t="s">
        <v>37</v>
      </c>
    </row>
    <row r="19">
      <c r="A19" s="1" t="s">
        <v>38</v>
      </c>
    </row>
    <row r="20">
      <c r="A20" s="1" t="s">
        <v>39</v>
      </c>
    </row>
    <row r="21">
      <c r="A21" s="1" t="s">
        <v>41</v>
      </c>
    </row>
    <row r="22">
      <c r="A22" s="1" t="s">
        <v>42</v>
      </c>
    </row>
    <row r="23">
      <c r="A23" s="1" t="s">
        <v>43</v>
      </c>
    </row>
    <row r="24">
      <c r="A24" s="1" t="s">
        <v>44</v>
      </c>
    </row>
    <row r="25">
      <c r="A25" s="1" t="s">
        <v>45</v>
      </c>
    </row>
    <row r="27">
      <c r="A27" s="1" t="s">
        <v>46</v>
      </c>
      <c r="B27" s="6" t="s">
        <v>47</v>
      </c>
      <c r="C27" s="7"/>
    </row>
    <row r="28">
      <c r="A28" s="1" t="s">
        <v>48</v>
      </c>
      <c r="B28" s="6" t="s">
        <v>49</v>
      </c>
      <c r="C28" s="4"/>
    </row>
    <row r="29">
      <c r="A29" s="1" t="s">
        <v>50</v>
      </c>
      <c r="B29" s="6" t="s">
        <v>51</v>
      </c>
      <c r="C29" s="4"/>
    </row>
    <row r="30">
      <c r="A30" s="1" t="s">
        <v>52</v>
      </c>
      <c r="B30" s="8" t="s">
        <v>53</v>
      </c>
    </row>
    <row r="31">
      <c r="A31" s="1" t="s">
        <v>54</v>
      </c>
      <c r="B31" s="6" t="s">
        <v>55</v>
      </c>
      <c r="C31" s="4"/>
    </row>
    <row r="32">
      <c r="A32" s="1" t="s">
        <v>56</v>
      </c>
      <c r="B32" s="6" t="s">
        <v>57</v>
      </c>
      <c r="C32" s="4"/>
    </row>
    <row r="34">
      <c r="A34" s="1">
        <v>2014.0</v>
      </c>
    </row>
    <row r="35">
      <c r="A35" s="4" t="s">
        <v>58</v>
      </c>
    </row>
    <row r="36">
      <c r="A36" s="4" t="s">
        <v>59</v>
      </c>
    </row>
    <row r="37">
      <c r="A37" s="4" t="s">
        <v>60</v>
      </c>
    </row>
    <row r="38">
      <c r="A38" s="4" t="s">
        <v>61</v>
      </c>
    </row>
  </sheetData>
  <drawing r:id="rId1"/>
</worksheet>
</file>